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I 2022\SIPOT\1_TRIMESTRE\121\A121Fr33B_4to_LIGAS_pendiente_Contabilidad y Presupuesto\"/>
    </mc:Choice>
  </mc:AlternateContent>
  <bookViews>
    <workbookView xWindow="0" yWindow="0" windowWidth="20490" windowHeight="7155" tabRatio="732"/>
  </bookViews>
  <sheets>
    <sheet name="Estado Analítico de Ingresos" sheetId="12" r:id="rId1"/>
    <sheet name="Estado Analitico Pres_Ingre_Egr" sheetId="13" r:id="rId2"/>
    <sheet name="Estado de Actividades" sheetId="14" r:id="rId3"/>
    <sheet name="Por objeto del Gasto" sheetId="5" r:id="rId4"/>
    <sheet name="Gasto por Categoria Programatic" sheetId="15" r:id="rId5"/>
    <sheet name="Clasificacion economica" sheetId="1" r:id="rId6"/>
    <sheet name="Clasificacion Administrativa" sheetId="6" r:id="rId7"/>
    <sheet name="Clasificacion Administrativa (1" sheetId="7" r:id="rId8"/>
    <sheet name="Clasificacion Administrativa (2" sheetId="8" r:id="rId9"/>
    <sheet name="Clasificacion Funcional" sheetId="9" r:id="rId10"/>
    <sheet name="Nombre del Ente Publico" sheetId="10" r:id="rId11"/>
    <sheet name="intereses de la deuda" sheetId="11" r:id="rId12"/>
  </sheets>
  <definedNames>
    <definedName name="_xlnm.Print_Area" localSheetId="6">'Clasificacion Administrativa'!$A$1:$G$28</definedName>
    <definedName name="_xlnm.Print_Area" localSheetId="7">'Clasificacion Administrativa (1'!$A$1:$G$20</definedName>
    <definedName name="_xlnm.Print_Area" localSheetId="8">'Clasificacion Administrativa (2'!$A$1:$H$28</definedName>
    <definedName name="_xlnm.Print_Area" localSheetId="5">'Clasificacion economica'!$A$1:$H$18</definedName>
    <definedName name="_xlnm.Print_Area" localSheetId="9">'Clasificacion Funcional'!$A$1:$H$47</definedName>
    <definedName name="_xlnm.Print_Area" localSheetId="0">'Estado Analítico de Ingresos'!$A$1:$I$48</definedName>
    <definedName name="_xlnm.Print_Area" localSheetId="1">'Estado Analitico Pres_Ingre_Egr'!$B$1:$J$20</definedName>
    <definedName name="_xlnm.Print_Area" localSheetId="2">'Estado de Actividades'!$B$8:$F$68</definedName>
    <definedName name="_xlnm.Print_Area" localSheetId="4">'Gasto por Categoria Programatic'!$A$1:$I$45</definedName>
    <definedName name="_xlnm.Print_Area" localSheetId="11">'intereses de la deuda'!$A$1:$C$26</definedName>
    <definedName name="_xlnm.Print_Area" localSheetId="10">'Nombre del Ente Publico'!$A$1:$D$32</definedName>
    <definedName name="_xlnm.Print_Area" localSheetId="3">'Por objeto del Gasto'!$A$1:$H$85</definedName>
    <definedName name="_xlnm.Print_Titles" localSheetId="2">'Estado de Actividades'!$1:$7</definedName>
    <definedName name="_xlnm.Print_Titles" localSheetId="3">'Por objeto del Gasto'!$1:$7</definedName>
  </definedNames>
  <calcPr calcId="152511"/>
</workbook>
</file>

<file path=xl/calcChain.xml><?xml version="1.0" encoding="utf-8"?>
<calcChain xmlns="http://schemas.openxmlformats.org/spreadsheetml/2006/main">
  <c r="G63" i="5" l="1"/>
  <c r="F63" i="5"/>
  <c r="E63" i="5"/>
  <c r="D63" i="5"/>
  <c r="C63" i="5"/>
  <c r="G49" i="5"/>
  <c r="F49" i="5"/>
  <c r="E49" i="5"/>
  <c r="D49" i="5"/>
  <c r="C49" i="5"/>
  <c r="D16" i="5"/>
  <c r="C16" i="5"/>
  <c r="E15" i="5"/>
  <c r="I11" i="15" l="1"/>
  <c r="E11" i="15"/>
  <c r="H10" i="15"/>
  <c r="H9" i="15" s="1"/>
  <c r="G64" i="5"/>
  <c r="G57" i="5"/>
  <c r="G56" i="5"/>
  <c r="G55" i="5"/>
  <c r="G54" i="5"/>
  <c r="G53" i="5"/>
  <c r="G52" i="5"/>
  <c r="G51" i="5"/>
  <c r="G50" i="5"/>
  <c r="E48" i="5"/>
  <c r="E47" i="5"/>
  <c r="E46" i="5"/>
  <c r="E45" i="5"/>
  <c r="G40" i="5"/>
  <c r="G37" i="5"/>
  <c r="G11" i="5"/>
  <c r="D37" i="5" l="1"/>
  <c r="D32" i="5" l="1"/>
  <c r="D34" i="5"/>
  <c r="D27" i="5"/>
  <c r="D9" i="1" l="1"/>
  <c r="G36" i="5"/>
  <c r="D30" i="5"/>
  <c r="D33" i="5"/>
  <c r="G35" i="5" l="1"/>
  <c r="G34" i="5"/>
  <c r="G33" i="5"/>
  <c r="G32" i="5"/>
  <c r="G31" i="5"/>
  <c r="G30" i="5"/>
  <c r="G29" i="5"/>
  <c r="G28" i="5"/>
  <c r="G27" i="5"/>
  <c r="G25" i="5"/>
  <c r="G24" i="5"/>
  <c r="G23" i="5"/>
  <c r="G22" i="5"/>
  <c r="G21" i="5"/>
  <c r="G20" i="5"/>
  <c r="G19" i="5"/>
  <c r="G18" i="5"/>
  <c r="G17" i="5"/>
  <c r="G15" i="5"/>
  <c r="G14" i="5"/>
  <c r="G13" i="5"/>
  <c r="G12" i="5"/>
  <c r="G10" i="5"/>
  <c r="G9" i="5"/>
  <c r="H18" i="12"/>
  <c r="H37" i="12" s="1"/>
  <c r="H17" i="12"/>
  <c r="H41" i="12" s="1"/>
  <c r="I38" i="15"/>
  <c r="I37" i="15"/>
  <c r="I36" i="15"/>
  <c r="I35" i="15"/>
  <c r="H34" i="15"/>
  <c r="G34" i="15"/>
  <c r="I34" i="15" s="1"/>
  <c r="F34" i="15"/>
  <c r="E34" i="15"/>
  <c r="D34" i="15"/>
  <c r="I33" i="15"/>
  <c r="I32" i="15"/>
  <c r="I31" i="15"/>
  <c r="I30" i="15"/>
  <c r="H29" i="15"/>
  <c r="G29" i="15"/>
  <c r="F29" i="15"/>
  <c r="I29" i="15" s="1"/>
  <c r="E29" i="15"/>
  <c r="D29" i="15"/>
  <c r="I28" i="15"/>
  <c r="I27" i="15"/>
  <c r="H26" i="15"/>
  <c r="G26" i="15"/>
  <c r="F26" i="15"/>
  <c r="I26" i="15" s="1"/>
  <c r="E26" i="15"/>
  <c r="D26" i="15"/>
  <c r="I25" i="15"/>
  <c r="I24" i="15"/>
  <c r="I23" i="15"/>
  <c r="H22" i="15"/>
  <c r="G22" i="15"/>
  <c r="F22" i="15"/>
  <c r="I22" i="15"/>
  <c r="E22" i="15"/>
  <c r="D22" i="15"/>
  <c r="I21" i="15"/>
  <c r="I20" i="15"/>
  <c r="I19" i="15"/>
  <c r="I18" i="15"/>
  <c r="I17" i="15"/>
  <c r="I16" i="15"/>
  <c r="I15" i="15"/>
  <c r="I14" i="15"/>
  <c r="H13" i="15"/>
  <c r="G13" i="15"/>
  <c r="I13" i="15" s="1"/>
  <c r="E13" i="15"/>
  <c r="D13" i="15"/>
  <c r="I12" i="15"/>
  <c r="E12" i="15"/>
  <c r="H40" i="15"/>
  <c r="G10" i="15"/>
  <c r="G9" i="15" s="1"/>
  <c r="G40" i="15" s="1"/>
  <c r="F10" i="15"/>
  <c r="D10" i="15"/>
  <c r="E57" i="14"/>
  <c r="D57" i="14"/>
  <c r="E54" i="14"/>
  <c r="D54" i="14"/>
  <c r="E50" i="14"/>
  <c r="D50" i="14"/>
  <c r="F42" i="14"/>
  <c r="E42" i="14"/>
  <c r="D42" i="14"/>
  <c r="D28" i="14"/>
  <c r="D27" i="14" s="1"/>
  <c r="E29" i="14"/>
  <c r="D29" i="14"/>
  <c r="F28" i="14"/>
  <c r="F27" i="14" s="1"/>
  <c r="E28" i="14"/>
  <c r="E27" i="14" s="1"/>
  <c r="E23" i="14"/>
  <c r="D23" i="14"/>
  <c r="F18" i="14"/>
  <c r="E18" i="14"/>
  <c r="D18" i="14"/>
  <c r="F12" i="14"/>
  <c r="F11" i="14" s="1"/>
  <c r="E12" i="14"/>
  <c r="E11" i="14" s="1"/>
  <c r="D12" i="14"/>
  <c r="D11" i="14" s="1"/>
  <c r="I17" i="13"/>
  <c r="H17" i="13"/>
  <c r="D17" i="13"/>
  <c r="C17" i="13"/>
  <c r="J16" i="13"/>
  <c r="J15" i="13"/>
  <c r="E15" i="13"/>
  <c r="G14" i="13"/>
  <c r="G17" i="13" s="1"/>
  <c r="E14" i="13"/>
  <c r="J14" i="13" s="1"/>
  <c r="J13" i="13"/>
  <c r="J12" i="13"/>
  <c r="J11" i="13"/>
  <c r="J10" i="13"/>
  <c r="I44" i="12"/>
  <c r="I43" i="12"/>
  <c r="F44" i="12"/>
  <c r="H43" i="12"/>
  <c r="G43" i="12"/>
  <c r="F43" i="12"/>
  <c r="E43" i="12"/>
  <c r="D43" i="12"/>
  <c r="I42" i="12"/>
  <c r="F42" i="12"/>
  <c r="G41" i="12"/>
  <c r="G39" i="12" s="1"/>
  <c r="F41" i="12"/>
  <c r="F39" i="12" s="1"/>
  <c r="D41" i="12"/>
  <c r="I40" i="12"/>
  <c r="F40" i="12"/>
  <c r="I38" i="12"/>
  <c r="F38" i="12"/>
  <c r="G37" i="12"/>
  <c r="G27" i="12" s="1"/>
  <c r="F37" i="12"/>
  <c r="D37" i="12"/>
  <c r="I36" i="12"/>
  <c r="F36" i="12"/>
  <c r="I35" i="12"/>
  <c r="F35" i="12"/>
  <c r="I34" i="12"/>
  <c r="F34" i="12"/>
  <c r="I33" i="12"/>
  <c r="F33" i="12"/>
  <c r="I32" i="12"/>
  <c r="F32" i="12"/>
  <c r="I31" i="12"/>
  <c r="F31" i="12"/>
  <c r="I30" i="12"/>
  <c r="F30" i="12"/>
  <c r="I29" i="12"/>
  <c r="F29" i="12"/>
  <c r="I28" i="12"/>
  <c r="F28" i="12"/>
  <c r="F27" i="12"/>
  <c r="D27" i="12"/>
  <c r="I20" i="12"/>
  <c r="F20" i="12"/>
  <c r="I19" i="12"/>
  <c r="F19" i="12"/>
  <c r="I18" i="12"/>
  <c r="E18" i="12"/>
  <c r="E37" i="12" s="1"/>
  <c r="E27" i="12" s="1"/>
  <c r="I17" i="12"/>
  <c r="E17" i="12"/>
  <c r="I16" i="12"/>
  <c r="F16" i="12"/>
  <c r="I15" i="12"/>
  <c r="I14" i="12"/>
  <c r="F15" i="12"/>
  <c r="H14" i="12"/>
  <c r="G14" i="12"/>
  <c r="F14" i="12"/>
  <c r="D14" i="12"/>
  <c r="I13" i="12"/>
  <c r="F13" i="12"/>
  <c r="I12" i="12"/>
  <c r="I11" i="12" s="1"/>
  <c r="F12" i="12"/>
  <c r="H11" i="12"/>
  <c r="G11" i="12"/>
  <c r="G21" i="12" s="1"/>
  <c r="F11" i="12"/>
  <c r="E11" i="12"/>
  <c r="D11" i="12"/>
  <c r="D21" i="12" s="1"/>
  <c r="I10" i="12"/>
  <c r="F10" i="12"/>
  <c r="I9" i="12"/>
  <c r="F9" i="12"/>
  <c r="I8" i="12"/>
  <c r="F8" i="12"/>
  <c r="I7" i="12"/>
  <c r="F7" i="12"/>
  <c r="F21" i="12" s="1"/>
  <c r="C26" i="5"/>
  <c r="C8" i="5"/>
  <c r="H64" i="5"/>
  <c r="D64" i="5"/>
  <c r="D40" i="5"/>
  <c r="D35" i="5"/>
  <c r="D25" i="5"/>
  <c r="D23" i="5"/>
  <c r="D22" i="5"/>
  <c r="D21" i="5"/>
  <c r="D20" i="5"/>
  <c r="D19" i="5"/>
  <c r="D18" i="5"/>
  <c r="H17" i="5"/>
  <c r="A4" i="1"/>
  <c r="D31" i="5"/>
  <c r="D29" i="5"/>
  <c r="D28" i="5"/>
  <c r="D17" i="5"/>
  <c r="F8" i="5"/>
  <c r="F26" i="5"/>
  <c r="H58" i="5"/>
  <c r="H82" i="5"/>
  <c r="H81" i="5"/>
  <c r="H80" i="5"/>
  <c r="H79" i="5"/>
  <c r="H78" i="5"/>
  <c r="H77" i="5"/>
  <c r="H76" i="5"/>
  <c r="H74" i="5"/>
  <c r="H73" i="5"/>
  <c r="H72" i="5"/>
  <c r="H70" i="5"/>
  <c r="H69" i="5"/>
  <c r="H68" i="5"/>
  <c r="H67" i="5"/>
  <c r="H66" i="5"/>
  <c r="H65" i="5"/>
  <c r="H62" i="5"/>
  <c r="H61" i="5"/>
  <c r="H60" i="5"/>
  <c r="H48" i="5"/>
  <c r="H47" i="5"/>
  <c r="H46" i="5"/>
  <c r="H45" i="5"/>
  <c r="H44" i="5"/>
  <c r="G75" i="5"/>
  <c r="G71" i="5"/>
  <c r="F75" i="5"/>
  <c r="H75" i="5" s="1"/>
  <c r="F36" i="5"/>
  <c r="F16" i="5"/>
  <c r="C75" i="5"/>
  <c r="C59" i="5"/>
  <c r="C36" i="5"/>
  <c r="D75" i="5"/>
  <c r="D71" i="5"/>
  <c r="D59" i="5"/>
  <c r="H40" i="5"/>
  <c r="E39" i="5"/>
  <c r="H39" i="5" s="1"/>
  <c r="E38" i="5"/>
  <c r="H38" i="5" s="1"/>
  <c r="H35" i="5"/>
  <c r="H34" i="5"/>
  <c r="H33" i="5"/>
  <c r="H32" i="5"/>
  <c r="H31" i="5"/>
  <c r="H30" i="5"/>
  <c r="H29" i="5"/>
  <c r="H28" i="5"/>
  <c r="H27" i="5"/>
  <c r="H25" i="5"/>
  <c r="H23" i="5"/>
  <c r="H21" i="5"/>
  <c r="H20" i="5"/>
  <c r="H19" i="5"/>
  <c r="H18" i="5"/>
  <c r="A3" i="11"/>
  <c r="A3" i="10"/>
  <c r="A4" i="9"/>
  <c r="A4" i="8"/>
  <c r="A4" i="7"/>
  <c r="A4" i="6"/>
  <c r="E9" i="9"/>
  <c r="F9" i="9"/>
  <c r="G9" i="9"/>
  <c r="H39" i="9"/>
  <c r="G39" i="9"/>
  <c r="F39" i="9"/>
  <c r="E39" i="9"/>
  <c r="D39" i="9"/>
  <c r="C39" i="9"/>
  <c r="H28" i="9"/>
  <c r="G28" i="9"/>
  <c r="F28" i="9"/>
  <c r="E28" i="9"/>
  <c r="D28" i="9"/>
  <c r="C28" i="9"/>
  <c r="H9" i="9"/>
  <c r="D9" i="9"/>
  <c r="C9" i="9"/>
  <c r="H22" i="5"/>
  <c r="H59" i="5"/>
  <c r="H24" i="5"/>
  <c r="D24" i="5"/>
  <c r="H9" i="1"/>
  <c r="D39" i="12"/>
  <c r="D45" i="12" s="1"/>
  <c r="F9" i="15" l="1"/>
  <c r="I10" i="15"/>
  <c r="D9" i="15"/>
  <c r="D40" i="15" s="1"/>
  <c r="E10" i="15"/>
  <c r="C83" i="5"/>
  <c r="D9" i="14"/>
  <c r="D61" i="14" s="1"/>
  <c r="I37" i="12"/>
  <c r="I27" i="12" s="1"/>
  <c r="H27" i="12"/>
  <c r="F45" i="12"/>
  <c r="H39" i="12"/>
  <c r="I41" i="12"/>
  <c r="I39" i="12" s="1"/>
  <c r="I45" i="12" s="1"/>
  <c r="H21" i="12"/>
  <c r="G15" i="1"/>
  <c r="G26" i="5"/>
  <c r="E9" i="14"/>
  <c r="E61" i="14" s="1"/>
  <c r="G45" i="12"/>
  <c r="D26" i="5"/>
  <c r="E26" i="5" s="1"/>
  <c r="H26" i="5" s="1"/>
  <c r="G16" i="5"/>
  <c r="G8" i="5"/>
  <c r="F9" i="14"/>
  <c r="F61" i="14" s="1"/>
  <c r="J17" i="13"/>
  <c r="E21" i="12"/>
  <c r="E41" i="12"/>
  <c r="E39" i="12" s="1"/>
  <c r="E45" i="12" s="1"/>
  <c r="H45" i="12"/>
  <c r="F15" i="1"/>
  <c r="I21" i="12"/>
  <c r="F71" i="5"/>
  <c r="E16" i="5" l="1"/>
  <c r="H16" i="5" s="1"/>
  <c r="F83" i="5"/>
  <c r="H71" i="5"/>
  <c r="H63" i="5" l="1"/>
  <c r="F25" i="9" l="1"/>
  <c r="F19" i="9" s="1"/>
  <c r="F45" i="9" s="1"/>
  <c r="E19" i="6" l="1"/>
  <c r="H15" i="5"/>
  <c r="C11" i="1" l="1"/>
  <c r="C15" i="1" s="1"/>
  <c r="C25" i="9"/>
  <c r="C19" i="9" s="1"/>
  <c r="C45" i="9" s="1"/>
  <c r="B10" i="6" l="1"/>
  <c r="B19" i="6" l="1"/>
  <c r="H37" i="5"/>
  <c r="D36" i="5"/>
  <c r="E36" i="5" l="1"/>
  <c r="H36" i="5" s="1"/>
  <c r="H51" i="5" l="1"/>
  <c r="H52" i="5"/>
  <c r="H54" i="5"/>
  <c r="D55" i="5"/>
  <c r="H55" i="5"/>
  <c r="D51" i="5"/>
  <c r="D57" i="5"/>
  <c r="H57" i="5"/>
  <c r="D52" i="5"/>
  <c r="H53" i="5"/>
  <c r="D53" i="5"/>
  <c r="D54" i="5"/>
  <c r="H56" i="5"/>
  <c r="D56" i="5"/>
  <c r="H50" i="5"/>
  <c r="D50" i="5"/>
  <c r="D11" i="1" l="1"/>
  <c r="D15" i="1" s="1"/>
  <c r="E15" i="1" l="1"/>
  <c r="H49" i="5"/>
  <c r="H11" i="1" s="1"/>
  <c r="H15" i="1" s="1"/>
  <c r="G83" i="5" l="1"/>
  <c r="G25" i="9" s="1"/>
  <c r="G19" i="9" s="1"/>
  <c r="G45" i="9" s="1"/>
  <c r="F19" i="6" l="1"/>
  <c r="F40" i="15"/>
  <c r="E9" i="15"/>
  <c r="E40" i="15" s="1"/>
  <c r="I9" i="15"/>
  <c r="I40" i="15" s="1"/>
  <c r="H10" i="5" l="1"/>
  <c r="H13" i="5"/>
  <c r="H12" i="5"/>
  <c r="D12" i="5"/>
  <c r="D10" i="5"/>
  <c r="D14" i="5"/>
  <c r="H14" i="5"/>
  <c r="D13" i="5"/>
  <c r="H11" i="5"/>
  <c r="D11" i="5"/>
  <c r="H9" i="5"/>
  <c r="D9" i="5"/>
  <c r="D8" i="5" s="1"/>
  <c r="E8" i="5" l="1"/>
  <c r="H8" i="5" s="1"/>
  <c r="D83" i="5"/>
  <c r="C10" i="6" l="1"/>
  <c r="E83" i="5"/>
  <c r="D25" i="9"/>
  <c r="D19" i="9" s="1"/>
  <c r="D45" i="9" s="1"/>
  <c r="H83" i="5" l="1"/>
  <c r="H25" i="9" s="1"/>
  <c r="H19" i="9" s="1"/>
  <c r="H45" i="9" s="1"/>
  <c r="E25" i="9"/>
  <c r="E19" i="9" s="1"/>
  <c r="E45" i="9" s="1"/>
  <c r="C19" i="6"/>
  <c r="D10" i="6"/>
  <c r="G10" i="6" l="1"/>
  <c r="G19" i="6" s="1"/>
  <c r="D19" i="6"/>
</calcChain>
</file>

<file path=xl/sharedStrings.xml><?xml version="1.0" encoding="utf-8"?>
<sst xmlns="http://schemas.openxmlformats.org/spreadsheetml/2006/main" count="409" uniqueCount="256">
  <si>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</si>
  <si>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</si>
  <si>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</si>
  <si>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</si>
  <si>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</si>
  <si>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</si>
  <si>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</si>
  <si>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</si>
  <si>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</si>
  <si>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</si>
  <si>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</si>
  <si>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</si>
  <si>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</si>
  <si>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</si>
  <si>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</si>
  <si>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</si>
  <si>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</si>
  <si>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</si>
  <si>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</si>
  <si>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</si>
  <si>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</si>
  <si>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</si>
  <si>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</si>
  <si>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</si>
  <si>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</si>
  <si>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</si>
  <si>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</si>
  <si>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</si>
  <si>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</si>
  <si>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</si>
  <si>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</si>
  <si>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</si>
  <si>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</si>
  <si>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</si>
  <si>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</si>
  <si>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</si>
  <si>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</si>
  <si>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</si>
  <si>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</si>
  <si>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</si>
  <si>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</si>
  <si>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</si>
  <si>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</si>
  <si>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</si>
  <si>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</si>
  <si>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</si>
  <si>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</si>
  <si>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</si>
  <si>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</si>
  <si>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</si>
  <si>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</si>
  <si>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</si>
  <si>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</si>
  <si>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</si>
  <si>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</si>
  <si>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</si>
  <si>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</si>
  <si>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</si>
  <si>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</si>
  <si>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</si>
  <si>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</si>
  <si>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</si>
  <si>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</si>
  <si>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</si>
  <si>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</si>
  <si>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</si>
  <si>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</si>
  <si>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</si>
  <si>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</si>
  <si>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</si>
  <si>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</si>
  <si>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</si>
  <si>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</si>
  <si>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</si>
  <si>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</si>
  <si>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</si>
  <si>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</si>
  <si>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</si>
  <si>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</si>
  <si>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</si>
  <si>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</si>
  <si>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</si>
  <si>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</si>
  <si>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</si>
  <si>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</si>
  <si>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Clasificación Económica (por Tipo de Gasto)</t>
  </si>
  <si>
    <t>Gasto Corriente</t>
  </si>
  <si>
    <t>Gasto de Capital</t>
  </si>
  <si>
    <t>Amortización de la Deuda y Disminución de Pasivos</t>
  </si>
  <si>
    <t>Clasificación Administrativa</t>
  </si>
  <si>
    <t xml:space="preserve">     Total del Gasto</t>
  </si>
  <si>
    <t>Poder Ejecutivo</t>
  </si>
  <si>
    <t>Poder Legislativo</t>
  </si>
  <si>
    <t>Poder Judicial</t>
  </si>
  <si>
    <t>Órganos Autónomos</t>
  </si>
  <si>
    <t xml:space="preserve">      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</si>
  <si>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</si>
  <si>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</si>
  <si>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</si>
  <si>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</si>
  <si>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</si>
  <si>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</si>
  <si>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</si>
  <si>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</si>
  <si>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</si>
  <si>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</si>
  <si>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</si>
  <si>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</si>
  <si>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</si>
  <si>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</si>
  <si>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</si>
  <si>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</si>
  <si>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</si>
  <si>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</si>
  <si>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</si>
  <si>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</si>
  <si>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</si>
  <si>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</si>
  <si>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</si>
  <si>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</si>
  <si>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</si>
  <si>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</si>
  <si>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</si>
  <si>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</si>
  <si>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</si>
  <si>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</si>
  <si>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</si>
  <si>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</si>
  <si>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</si>
  <si>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</si>
  <si>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</si>
  <si>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</si>
  <si>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</si>
  <si>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</si>
  <si>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</si>
  <si>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Endeudamiento Neto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</si>
  <si>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</si>
  <si>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</si>
  <si>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</si>
  <si>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</si>
  <si>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</si>
  <si>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</si>
  <si>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</si>
  <si>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</si>
  <si>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</si>
  <si>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</si>
  <si>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</si>
  <si>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</si>
  <si>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Total de Intereses de Créditos Bancarios</t>
  </si>
  <si>
    <t>Total de Intereses de Otros Instrumentos de Deuda</t>
  </si>
  <si>
    <t>Dependencia o Unidad Administrativa 11</t>
  </si>
  <si>
    <t xml:space="preserve">Nota: Bajo protesta de decir verdad que los Estados Financieros son razonablemente correctos y son responsabilidad del emisor </t>
  </si>
  <si>
    <t xml:space="preserve">INSTITUTO DE VIVIENDA DE LA CIUDAD DE MÉXICO </t>
  </si>
  <si>
    <t>INSTITUTO DE VIVIENDA DE LA CIUDAD DE MÉXICO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</si>
  <si>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</si>
  <si>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</si>
  <si>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</si>
  <si>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</si>
  <si>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</si>
  <si>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</si>
  <si>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</si>
  <si>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</si>
  <si>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</si>
  <si>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</si>
  <si>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</si>
  <si>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</si>
  <si>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</si>
  <si>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</si>
  <si>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</si>
  <si>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</si>
  <si>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</si>
  <si>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</si>
  <si>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Ingresos Derivados de Financiamientos</t>
  </si>
  <si>
    <t>Total</t>
  </si>
  <si>
    <t>Ingresos excedentes¹</t>
  </si>
  <si>
    <t>Estado Analítico de Ingresos Por Fuente de Financiamiento</t>
  </si>
  <si>
    <t>Ingresos del Gobierno</t>
  </si>
  <si>
    <t>Ingresos de Organismos y Empresas</t>
  </si>
  <si>
    <t>Ingresos derivados de financiamiento</t>
  </si>
  <si>
    <t>ESTADO ANALÍTICO PRESUPUESTARIO DE INGRESOS Y EGRESOS POR CAPITULO</t>
  </si>
  <si>
    <t xml:space="preserve">PERIODO: </t>
  </si>
  <si>
    <t>CAPITULO</t>
  </si>
  <si>
    <t>SALDO           INICIAL</t>
  </si>
  <si>
    <t>INGRESOS</t>
  </si>
  <si>
    <t>EGRESOS</t>
  </si>
  <si>
    <t>SALDO         FINAL</t>
  </si>
  <si>
    <t>PRESUPUESTO FEDERAL</t>
  </si>
  <si>
    <t>PRESUPUESTO ESTATAL</t>
  </si>
  <si>
    <t>RECURSOS PROPIOS</t>
  </si>
  <si>
    <t>OTROS</t>
  </si>
  <si>
    <t>ESTADO DE ACTIVIDADES</t>
  </si>
  <si>
    <t>CONCEPTOS</t>
  </si>
  <si>
    <t>ACUMULADO AL PERIODO</t>
  </si>
  <si>
    <t>INGRESO</t>
  </si>
  <si>
    <t>Ingresos de la Gestión</t>
  </si>
  <si>
    <t>Contribuciones de mejora</t>
  </si>
  <si>
    <t>Productor de tipo corriente</t>
  </si>
  <si>
    <t>Aprovechamiento de tipo corriente</t>
  </si>
  <si>
    <t>Ingresos por venta de bienes y servicios prod. En Est. Del Gob.</t>
  </si>
  <si>
    <t>CONVENIOS</t>
  </si>
  <si>
    <t>Federal</t>
  </si>
  <si>
    <t>Estatal</t>
  </si>
  <si>
    <t>Transferencias, Asignaciones, Subsidios y Ottras Ayudas</t>
  </si>
  <si>
    <t>Otras ayudas</t>
  </si>
  <si>
    <t>GASTO Y OTRAS PÉRDIDAS</t>
  </si>
  <si>
    <t>Gastos de Funcionarios</t>
  </si>
  <si>
    <t>Bienes Muebles e Inmuebles</t>
  </si>
  <si>
    <t xml:space="preserve">Inversiones Financieras y Otras Provisiones </t>
  </si>
  <si>
    <t>INGRESOS PROPIOS</t>
  </si>
  <si>
    <t xml:space="preserve">Transferencias, Asignaciones, Subsidios y Otras Ayudas </t>
  </si>
  <si>
    <t>Intereses, Comisiones y Otros Gastos de la Deuda Pública</t>
  </si>
  <si>
    <t>Productos financieros</t>
  </si>
  <si>
    <t>Gastos financieros</t>
  </si>
  <si>
    <t>Otros Gastos y Perdidas Extraordinarias</t>
  </si>
  <si>
    <t>Otros gastos</t>
  </si>
  <si>
    <t>Ahorro/Desahorro Antes de Rubros Extraordinarios</t>
  </si>
  <si>
    <t>Ingresos Extraordinarios</t>
  </si>
  <si>
    <t>Gastos Extraordinarios</t>
  </si>
  <si>
    <t>Ahorro/Desahorro Neto del Ejercicio</t>
  </si>
  <si>
    <t xml:space="preserve">INSTITUTO DE VIVIENDA DE LA CIUDAD DE MEXICO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</si>
  <si>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</si>
  <si>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</si>
  <si>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</si>
  <si>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</si>
  <si>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</si>
  <si>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</si>
  <si>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</si>
  <si>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</si>
  <si>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</si>
  <si>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</si>
  <si>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</si>
  <si>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</si>
  <si>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</si>
  <si>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</si>
  <si>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</si>
  <si>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</si>
  <si>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</si>
  <si>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</si>
  <si>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</si>
  <si>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</si>
  <si>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</si>
  <si>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</si>
  <si>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</si>
  <si>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</si>
  <si>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</si>
  <si>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</si>
  <si>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</si>
  <si>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</si>
  <si>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</si>
  <si>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</si>
  <si>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</si>
  <si>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Nota: La columna de "SUBEJERCICIO", no es como tal, es el disponible con el que cuenta el instituto para ejercer durante todo el ejercicio 2020</t>
  </si>
  <si>
    <t>MARZO</t>
  </si>
  <si>
    <t>MARZO 2022</t>
  </si>
  <si>
    <t>DICIEMBRE 2020</t>
  </si>
  <si>
    <t>Del 1° de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</si>
</sst>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[Red]\-#,##0.00\ "/>
    <numFmt numFmtId="165" formatCode="00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justify"/>
    </xf>
    <xf numFmtId="0" fontId="7" fillId="2" borderId="1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horizontal="justify" vertical="top" wrapText="1"/>
    </xf>
    <xf numFmtId="0" fontId="8" fillId="2" borderId="2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3" xfId="0" applyFont="1" applyFill="1" applyBorder="1" applyAlignment="1">
      <alignment horizontal="justify" vertical="top" wrapText="1"/>
    </xf>
    <xf numFmtId="0" fontId="7" fillId="2" borderId="4" xfId="0" applyFont="1" applyFill="1" applyBorder="1" applyAlignment="1">
      <alignment horizontal="justify" vertical="top" wrapText="1"/>
    </xf>
    <xf numFmtId="0" fontId="8" fillId="2" borderId="3" xfId="0" applyFont="1" applyFill="1" applyBorder="1" applyAlignment="1">
      <alignment horizontal="justify" vertical="top" wrapText="1"/>
    </xf>
    <xf numFmtId="0" fontId="8" fillId="2" borderId="4" xfId="0" applyFont="1" applyFill="1" applyBorder="1" applyAlignment="1">
      <alignment horizontal="justify" vertical="top" wrapText="1"/>
    </xf>
    <xf numFmtId="0" fontId="7" fillId="2" borderId="5" xfId="0" applyFont="1" applyFill="1" applyBorder="1" applyAlignment="1">
      <alignment horizontal="justify" vertical="top" wrapText="1"/>
    </xf>
    <xf numFmtId="0" fontId="7" fillId="2" borderId="5" xfId="0" applyFont="1" applyFill="1" applyBorder="1" applyAlignment="1">
      <alignment horizontal="justify" wrapText="1"/>
    </xf>
    <xf numFmtId="0" fontId="7" fillId="2" borderId="6" xfId="0" applyFont="1" applyFill="1" applyBorder="1" applyAlignment="1">
      <alignment horizontal="justify" vertical="top" wrapText="1"/>
    </xf>
    <xf numFmtId="0" fontId="8" fillId="2" borderId="6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wrapText="1"/>
    </xf>
    <xf numFmtId="0" fontId="7" fillId="2" borderId="2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horizontal="justify" vertical="top"/>
    </xf>
    <xf numFmtId="0" fontId="7" fillId="2" borderId="2" xfId="0" applyFont="1" applyFill="1" applyBorder="1" applyAlignment="1">
      <alignment horizontal="justify"/>
    </xf>
    <xf numFmtId="0" fontId="7" fillId="2" borderId="3" xfId="0" applyFont="1" applyFill="1" applyBorder="1" applyAlignment="1">
      <alignment horizontal="justify" vertical="top"/>
    </xf>
    <xf numFmtId="0" fontId="7" fillId="2" borderId="4" xfId="0" applyFont="1" applyFill="1" applyBorder="1" applyAlignment="1">
      <alignment horizontal="justify" vertical="top"/>
    </xf>
    <xf numFmtId="0" fontId="8" fillId="2" borderId="3" xfId="0" applyFont="1" applyFill="1" applyBorder="1" applyAlignment="1">
      <alignment horizontal="justify" vertical="top"/>
    </xf>
    <xf numFmtId="0" fontId="8" fillId="2" borderId="4" xfId="0" applyFont="1" applyFill="1" applyBorder="1" applyAlignment="1">
      <alignment horizontal="justify" vertical="top"/>
    </xf>
    <xf numFmtId="0" fontId="7" fillId="2" borderId="7" xfId="0" applyFont="1" applyFill="1" applyBorder="1" applyAlignment="1">
      <alignment horizontal="justify"/>
    </xf>
    <xf numFmtId="0" fontId="7" fillId="2" borderId="8" xfId="0" applyFont="1" applyFill="1" applyBorder="1" applyAlignment="1">
      <alignment horizontal="justify"/>
    </xf>
    <xf numFmtId="0" fontId="7" fillId="2" borderId="6" xfId="0" applyFont="1" applyFill="1" applyBorder="1" applyAlignment="1">
      <alignment horizontal="justify"/>
    </xf>
    <xf numFmtId="0" fontId="7" fillId="2" borderId="4" xfId="0" applyFont="1" applyFill="1" applyBorder="1" applyAlignment="1">
      <alignment horizontal="justify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justify"/>
    </xf>
    <xf numFmtId="4" fontId="7" fillId="2" borderId="2" xfId="0" applyNumberFormat="1" applyFont="1" applyFill="1" applyBorder="1" applyAlignment="1">
      <alignment horizontal="right" vertical="top" wrapText="1"/>
    </xf>
    <xf numFmtId="4" fontId="7" fillId="2" borderId="4" xfId="0" applyNumberFormat="1" applyFont="1" applyFill="1" applyBorder="1" applyAlignment="1">
      <alignment horizontal="right" vertical="top" wrapText="1"/>
    </xf>
    <xf numFmtId="4" fontId="8" fillId="2" borderId="4" xfId="0" applyNumberFormat="1" applyFont="1" applyFill="1" applyBorder="1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vertical="top"/>
    </xf>
    <xf numFmtId="4" fontId="8" fillId="2" borderId="2" xfId="0" applyNumberFormat="1" applyFont="1" applyFill="1" applyBorder="1" applyAlignment="1">
      <alignment horizontal="right" vertical="top"/>
    </xf>
    <xf numFmtId="4" fontId="7" fillId="2" borderId="4" xfId="0" applyNumberFormat="1" applyFont="1" applyFill="1" applyBorder="1" applyAlignment="1">
      <alignment horizontal="right" vertical="top"/>
    </xf>
    <xf numFmtId="4" fontId="8" fillId="2" borderId="4" xfId="0" applyNumberFormat="1" applyFont="1" applyFill="1" applyBorder="1" applyAlignment="1">
      <alignment horizontal="right" vertical="top"/>
    </xf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5" fillId="0" borderId="0" xfId="0" applyFont="1" applyAlignment="1"/>
    <xf numFmtId="4" fontId="0" fillId="0" borderId="0" xfId="0" applyNumberFormat="1"/>
    <xf numFmtId="0" fontId="5" fillId="0" borderId="0" xfId="0" applyFont="1" applyAlignment="1">
      <alignment horizontal="center"/>
    </xf>
    <xf numFmtId="4" fontId="9" fillId="0" borderId="2" xfId="0" applyNumberFormat="1" applyFont="1" applyFill="1" applyBorder="1" applyAlignment="1">
      <alignment horizontal="right" vertical="top" wrapText="1"/>
    </xf>
    <xf numFmtId="4" fontId="9" fillId="0" borderId="5" xfId="0" applyNumberFormat="1" applyFont="1" applyFill="1" applyBorder="1" applyAlignment="1">
      <alignment horizontal="right" vertical="top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4" fontId="9" fillId="0" borderId="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justify" vertical="top" wrapText="1"/>
    </xf>
    <xf numFmtId="0" fontId="9" fillId="0" borderId="0" xfId="0" applyFont="1" applyFill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top" wrapText="1"/>
    </xf>
    <xf numFmtId="0" fontId="9" fillId="0" borderId="9" xfId="0" applyFont="1" applyFill="1" applyBorder="1" applyAlignment="1">
      <alignment horizontal="justify" vertical="top" wrapText="1"/>
    </xf>
    <xf numFmtId="4" fontId="9" fillId="0" borderId="6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justify" vertical="top" wrapText="1"/>
    </xf>
    <xf numFmtId="0" fontId="10" fillId="0" borderId="0" xfId="0" applyFont="1" applyFill="1"/>
    <xf numFmtId="0" fontId="9" fillId="0" borderId="10" xfId="0" applyFont="1" applyFill="1" applyBorder="1" applyAlignment="1">
      <alignment horizontal="justify" vertical="top" wrapText="1"/>
    </xf>
    <xf numFmtId="0" fontId="9" fillId="0" borderId="11" xfId="0" applyFont="1" applyFill="1" applyBorder="1" applyAlignment="1">
      <alignment horizontal="justify" vertical="top" wrapText="1"/>
    </xf>
    <xf numFmtId="4" fontId="9" fillId="0" borderId="12" xfId="0" applyNumberFormat="1" applyFont="1" applyFill="1" applyBorder="1" applyAlignment="1">
      <alignment horizontal="right" vertical="top" wrapText="1"/>
    </xf>
    <xf numFmtId="4" fontId="9" fillId="0" borderId="13" xfId="0" applyNumberFormat="1" applyFont="1" applyFill="1" applyBorder="1" applyAlignment="1">
      <alignment horizontal="right" vertical="top" wrapText="1"/>
    </xf>
    <xf numFmtId="0" fontId="11" fillId="0" borderId="14" xfId="0" applyFont="1" applyFill="1" applyBorder="1" applyAlignment="1">
      <alignment horizontal="justify" vertical="top" wrapText="1"/>
    </xf>
    <xf numFmtId="0" fontId="11" fillId="0" borderId="8" xfId="0" applyFont="1" applyFill="1" applyBorder="1" applyAlignment="1">
      <alignment horizontal="justify" vertical="top" wrapText="1"/>
    </xf>
    <xf numFmtId="4" fontId="11" fillId="0" borderId="7" xfId="0" applyNumberFormat="1" applyFont="1" applyFill="1" applyBorder="1" applyAlignment="1">
      <alignment horizontal="right" vertical="top" wrapText="1"/>
    </xf>
    <xf numFmtId="43" fontId="11" fillId="0" borderId="0" xfId="1" applyFont="1" applyFill="1" applyBorder="1" applyAlignment="1">
      <alignment horizontal="right" vertical="top" wrapText="1"/>
    </xf>
    <xf numFmtId="0" fontId="12" fillId="0" borderId="0" xfId="0" applyFont="1" applyAlignment="1">
      <alignment horizontal="center"/>
    </xf>
    <xf numFmtId="4" fontId="0" fillId="0" borderId="0" xfId="0" applyNumberFormat="1" applyFont="1"/>
    <xf numFmtId="4" fontId="9" fillId="0" borderId="4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/>
    </xf>
    <xf numFmtId="4" fontId="0" fillId="0" borderId="0" xfId="0" applyNumberFormat="1" applyFont="1" applyAlignment="1">
      <alignment vertical="center"/>
    </xf>
    <xf numFmtId="4" fontId="9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8" fillId="2" borderId="9" xfId="0" applyFont="1" applyFill="1" applyBorder="1" applyAlignment="1">
      <alignment horizontal="justify" vertical="top"/>
    </xf>
    <xf numFmtId="0" fontId="7" fillId="0" borderId="0" xfId="0" applyFont="1" applyBorder="1" applyAlignment="1">
      <alignment horizontal="justify" vertical="top" wrapText="1"/>
    </xf>
    <xf numFmtId="4" fontId="7" fillId="0" borderId="0" xfId="0" applyNumberFormat="1" applyFont="1" applyBorder="1" applyAlignment="1">
      <alignment horizontal="justify" vertical="top" wrapText="1"/>
    </xf>
    <xf numFmtId="0" fontId="6" fillId="0" borderId="0" xfId="0" applyFont="1" applyBorder="1"/>
    <xf numFmtId="0" fontId="8" fillId="0" borderId="15" xfId="0" applyFont="1" applyBorder="1" applyAlignment="1">
      <alignment horizontal="justify" vertical="top" wrapText="1"/>
    </xf>
    <xf numFmtId="0" fontId="8" fillId="2" borderId="2" xfId="0" applyFont="1" applyFill="1" applyBorder="1" applyAlignment="1">
      <alignment vertical="top"/>
    </xf>
    <xf numFmtId="0" fontId="8" fillId="2" borderId="1" xfId="0" applyFont="1" applyFill="1" applyBorder="1" applyAlignment="1">
      <alignment horizontal="justify" vertical="top"/>
    </xf>
    <xf numFmtId="0" fontId="7" fillId="0" borderId="0" xfId="0" applyFont="1" applyAlignment="1">
      <alignment horizontal="justify" vertical="top" wrapText="1"/>
    </xf>
    <xf numFmtId="4" fontId="7" fillId="0" borderId="0" xfId="0" applyNumberFormat="1" applyFont="1" applyAlignment="1">
      <alignment horizontal="justify" vertical="top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 vertical="center"/>
    </xf>
    <xf numFmtId="0" fontId="16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0" fontId="0" fillId="0" borderId="16" xfId="0" applyBorder="1" applyAlignment="1">
      <alignment horizontal="center" vertical="center"/>
    </xf>
    <xf numFmtId="164" fontId="0" fillId="0" borderId="17" xfId="0" applyNumberFormat="1" applyBorder="1" applyAlignment="1">
      <alignment horizontal="right" vertical="center"/>
    </xf>
    <xf numFmtId="164" fontId="0" fillId="0" borderId="17" xfId="0" applyNumberFormat="1" applyFont="1" applyBorder="1" applyAlignment="1">
      <alignment horizontal="right" vertical="center"/>
    </xf>
    <xf numFmtId="164" fontId="0" fillId="0" borderId="18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/>
    </xf>
    <xf numFmtId="164" fontId="0" fillId="0" borderId="20" xfId="0" applyNumberFormat="1" applyFont="1" applyBorder="1" applyAlignment="1">
      <alignment horizontal="right" vertical="center"/>
    </xf>
    <xf numFmtId="164" fontId="0" fillId="0" borderId="21" xfId="0" applyNumberFormat="1" applyBorder="1" applyAlignment="1">
      <alignment vertical="center"/>
    </xf>
    <xf numFmtId="0" fontId="0" fillId="0" borderId="22" xfId="0" applyBorder="1" applyAlignment="1">
      <alignment horizontal="center" vertical="center"/>
    </xf>
    <xf numFmtId="164" fontId="0" fillId="0" borderId="23" xfId="0" applyNumberFormat="1" applyBorder="1" applyAlignment="1">
      <alignment horizontal="right" vertical="center"/>
    </xf>
    <xf numFmtId="164" fontId="0" fillId="0" borderId="24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17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vertical="center"/>
    </xf>
    <xf numFmtId="0" fontId="13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4" fontId="13" fillId="0" borderId="27" xfId="0" applyNumberFormat="1" applyFont="1" applyBorder="1"/>
    <xf numFmtId="0" fontId="5" fillId="0" borderId="28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4" fontId="5" fillId="0" borderId="27" xfId="0" applyNumberFormat="1" applyFont="1" applyBorder="1"/>
    <xf numFmtId="0" fontId="0" fillId="0" borderId="28" xfId="0" applyFont="1" applyBorder="1"/>
    <xf numFmtId="0" fontId="0" fillId="0" borderId="26" xfId="0" applyFont="1" applyBorder="1"/>
    <xf numFmtId="4" fontId="0" fillId="0" borderId="27" xfId="0" applyNumberFormat="1" applyFont="1" applyBorder="1"/>
    <xf numFmtId="0" fontId="5" fillId="0" borderId="28" xfId="0" applyFont="1" applyBorder="1"/>
    <xf numFmtId="0" fontId="5" fillId="0" borderId="26" xfId="0" applyFont="1" applyBorder="1"/>
    <xf numFmtId="4" fontId="0" fillId="0" borderId="0" xfId="0" applyNumberFormat="1" applyFont="1" applyFill="1" applyBorder="1"/>
    <xf numFmtId="0" fontId="0" fillId="0" borderId="27" xfId="0" applyFont="1" applyBorder="1"/>
    <xf numFmtId="0" fontId="0" fillId="0" borderId="0" xfId="0" applyFont="1" applyBorder="1"/>
    <xf numFmtId="0" fontId="5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0" xfId="0" applyFont="1" applyFill="1" applyBorder="1"/>
    <xf numFmtId="0" fontId="0" fillId="0" borderId="29" xfId="0" applyFont="1" applyBorder="1"/>
    <xf numFmtId="0" fontId="0" fillId="0" borderId="30" xfId="0" applyFont="1" applyBorder="1"/>
    <xf numFmtId="4" fontId="0" fillId="0" borderId="31" xfId="0" applyNumberFormat="1" applyFont="1" applyBorder="1"/>
    <xf numFmtId="4" fontId="0" fillId="0" borderId="0" xfId="0" applyNumberFormat="1" applyFont="1" applyBorder="1"/>
    <xf numFmtId="0" fontId="0" fillId="0" borderId="32" xfId="0" applyFont="1" applyBorder="1" applyAlignment="1">
      <alignment horizontal="center"/>
    </xf>
    <xf numFmtId="0" fontId="0" fillId="0" borderId="33" xfId="0" applyFont="1" applyBorder="1"/>
    <xf numFmtId="4" fontId="0" fillId="0" borderId="33" xfId="0" applyNumberFormat="1" applyFont="1" applyBorder="1"/>
    <xf numFmtId="4" fontId="0" fillId="0" borderId="34" xfId="0" applyNumberFormat="1" applyFont="1" applyBorder="1"/>
    <xf numFmtId="0" fontId="0" fillId="0" borderId="35" xfId="0" applyFont="1" applyBorder="1"/>
    <xf numFmtId="4" fontId="0" fillId="0" borderId="36" xfId="0" applyNumberFormat="1" applyFont="1" applyBorder="1"/>
    <xf numFmtId="0" fontId="0" fillId="0" borderId="37" xfId="0" applyFont="1" applyBorder="1"/>
    <xf numFmtId="0" fontId="0" fillId="0" borderId="38" xfId="0" applyFont="1" applyBorder="1"/>
    <xf numFmtId="4" fontId="0" fillId="0" borderId="38" xfId="0" applyNumberFormat="1" applyFont="1" applyBorder="1"/>
    <xf numFmtId="4" fontId="0" fillId="0" borderId="39" xfId="0" applyNumberFormat="1" applyFont="1" applyBorder="1"/>
    <xf numFmtId="0" fontId="18" fillId="2" borderId="1" xfId="0" applyFont="1" applyFill="1" applyBorder="1" applyAlignment="1">
      <alignment horizontal="justify" wrapText="1"/>
    </xf>
    <xf numFmtId="0" fontId="18" fillId="2" borderId="0" xfId="0" applyFont="1" applyFill="1" applyAlignment="1">
      <alignment horizontal="justify" wrapText="1"/>
    </xf>
    <xf numFmtId="0" fontId="18" fillId="2" borderId="2" xfId="0" applyFont="1" applyFill="1" applyBorder="1" applyAlignment="1">
      <alignment horizontal="justify" wrapText="1"/>
    </xf>
    <xf numFmtId="4" fontId="18" fillId="2" borderId="2" xfId="0" applyNumberFormat="1" applyFont="1" applyFill="1" applyBorder="1" applyAlignment="1">
      <alignment horizontal="right"/>
    </xf>
    <xf numFmtId="0" fontId="18" fillId="2" borderId="3" xfId="0" applyFont="1" applyFill="1" applyBorder="1" applyAlignment="1">
      <alignment horizontal="justify" wrapText="1"/>
    </xf>
    <xf numFmtId="0" fontId="18" fillId="2" borderId="9" xfId="0" applyFont="1" applyFill="1" applyBorder="1" applyAlignment="1">
      <alignment horizontal="justify" wrapText="1"/>
    </xf>
    <xf numFmtId="0" fontId="18" fillId="2" borderId="4" xfId="0" applyFont="1" applyFill="1" applyBorder="1" applyAlignment="1">
      <alignment horizontal="justify" wrapText="1"/>
    </xf>
    <xf numFmtId="4" fontId="18" fillId="2" borderId="4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horizontal="justify" wrapText="1"/>
    </xf>
    <xf numFmtId="4" fontId="19" fillId="2" borderId="4" xfId="0" applyNumberFormat="1" applyFont="1" applyFill="1" applyBorder="1" applyAlignment="1">
      <alignment horizontal="right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49" fontId="15" fillId="3" borderId="20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11" fillId="4" borderId="5" xfId="0" applyNumberFormat="1" applyFont="1" applyFill="1" applyBorder="1" applyAlignment="1">
      <alignment horizontal="right" vertical="top" wrapText="1"/>
    </xf>
    <xf numFmtId="4" fontId="11" fillId="4" borderId="2" xfId="0" applyNumberFormat="1" applyFont="1" applyFill="1" applyBorder="1" applyAlignment="1">
      <alignment horizontal="right" vertical="top" wrapText="1"/>
    </xf>
    <xf numFmtId="0" fontId="8" fillId="3" borderId="10" xfId="0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/>
    </xf>
    <xf numFmtId="0" fontId="8" fillId="3" borderId="44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8" fillId="3" borderId="45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center" vertical="top"/>
    </xf>
    <xf numFmtId="0" fontId="8" fillId="3" borderId="43" xfId="0" applyFont="1" applyFill="1" applyBorder="1" applyAlignment="1">
      <alignment horizontal="center" vertical="top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justify" vertical="top" wrapText="1"/>
    </xf>
    <xf numFmtId="0" fontId="7" fillId="2" borderId="44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>
      <alignment horizontal="justify" vertical="top" wrapText="1"/>
    </xf>
    <xf numFmtId="0" fontId="7" fillId="2" borderId="45" xfId="0" applyFont="1" applyFill="1" applyBorder="1" applyAlignment="1">
      <alignment horizontal="justify" vertical="top" wrapText="1"/>
    </xf>
    <xf numFmtId="0" fontId="7" fillId="2" borderId="0" xfId="0" applyFont="1" applyFill="1" applyAlignment="1">
      <alignment horizontal="justify" vertical="top" wrapText="1"/>
    </xf>
    <xf numFmtId="4" fontId="8" fillId="2" borderId="12" xfId="0" applyNumberFormat="1" applyFont="1" applyFill="1" applyBorder="1" applyAlignment="1">
      <alignment horizontal="right" vertical="center"/>
    </xf>
    <xf numFmtId="4" fontId="8" fillId="2" borderId="46" xfId="0" applyNumberFormat="1" applyFont="1" applyFill="1" applyBorder="1" applyAlignment="1">
      <alignment horizontal="right" vertical="center"/>
    </xf>
    <xf numFmtId="4" fontId="8" fillId="0" borderId="14" xfId="0" applyNumberFormat="1" applyFont="1" applyBorder="1" applyAlignment="1">
      <alignment horizontal="center" vertical="top" wrapText="1"/>
    </xf>
    <xf numFmtId="4" fontId="8" fillId="0" borderId="8" xfId="0" applyNumberFormat="1" applyFont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justify" vertical="top"/>
    </xf>
    <xf numFmtId="0" fontId="8" fillId="2" borderId="11" xfId="0" applyFont="1" applyFill="1" applyBorder="1" applyAlignment="1">
      <alignment horizontal="justify" vertical="top"/>
    </xf>
    <xf numFmtId="0" fontId="8" fillId="2" borderId="13" xfId="0" applyFont="1" applyFill="1" applyBorder="1" applyAlignment="1">
      <alignment horizontal="justify" vertical="top"/>
    </xf>
    <xf numFmtId="0" fontId="7" fillId="0" borderId="0" xfId="0" applyFont="1" applyAlignment="1">
      <alignment horizontal="justify" vertical="top"/>
    </xf>
    <xf numFmtId="0" fontId="7" fillId="0" borderId="2" xfId="0" applyFont="1" applyBorder="1" applyAlignment="1">
      <alignment horizontal="justify" vertical="top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48" xfId="0" applyNumberFormat="1" applyFont="1" applyFill="1" applyBorder="1" applyAlignment="1">
      <alignment horizontal="right" vertical="center"/>
    </xf>
    <xf numFmtId="4" fontId="8" fillId="0" borderId="14" xfId="0" applyNumberFormat="1" applyFont="1" applyBorder="1" applyAlignment="1">
      <alignment horizontal="justify" vertical="top" wrapText="1"/>
    </xf>
    <xf numFmtId="4" fontId="8" fillId="0" borderId="49" xfId="0" applyNumberFormat="1" applyFont="1" applyBorder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0" fontId="8" fillId="2" borderId="1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2" borderId="45" xfId="0" applyFont="1" applyFill="1" applyBorder="1" applyAlignment="1">
      <alignment horizontal="justify" vertical="top"/>
    </xf>
    <xf numFmtId="0" fontId="14" fillId="0" borderId="0" xfId="0" applyFont="1" applyAlignment="1">
      <alignment horizont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top" wrapText="1"/>
    </xf>
    <xf numFmtId="0" fontId="11" fillId="4" borderId="10" xfId="0" applyFont="1" applyFill="1" applyBorder="1" applyAlignment="1">
      <alignment horizontal="justify" vertical="top" wrapText="1"/>
    </xf>
    <xf numFmtId="0" fontId="11" fillId="4" borderId="13" xfId="0" applyFont="1" applyFill="1" applyBorder="1" applyAlignment="1">
      <alignment horizontal="justify" vertical="top" wrapText="1"/>
    </xf>
    <xf numFmtId="0" fontId="11" fillId="4" borderId="1" xfId="0" applyFont="1" applyFill="1" applyBorder="1" applyAlignment="1">
      <alignment horizontal="justify" vertical="top" wrapText="1"/>
    </xf>
    <xf numFmtId="0" fontId="11" fillId="4" borderId="2" xfId="0" applyFont="1" applyFill="1" applyBorder="1" applyAlignment="1">
      <alignment horizontal="justify" vertical="top" wrapText="1"/>
    </xf>
    <xf numFmtId="0" fontId="11" fillId="3" borderId="10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/>
    </xf>
    <xf numFmtId="0" fontId="11" fillId="3" borderId="44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 vertical="top"/>
    </xf>
    <xf numFmtId="0" fontId="11" fillId="3" borderId="45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43" xfId="0" applyFont="1" applyFill="1" applyBorder="1" applyAlignment="1">
      <alignment horizontal="center" vertical="top"/>
    </xf>
    <xf numFmtId="0" fontId="11" fillId="3" borderId="10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justify" wrapText="1"/>
    </xf>
    <xf numFmtId="0" fontId="18" fillId="2" borderId="45" xfId="0" applyFont="1" applyFill="1" applyBorder="1" applyAlignment="1">
      <alignment horizontal="justify" wrapText="1"/>
    </xf>
    <xf numFmtId="0" fontId="19" fillId="0" borderId="9" xfId="0" applyFont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9" fillId="3" borderId="44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45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19" fillId="3" borderId="43" xfId="0" applyFont="1" applyFill="1" applyBorder="1" applyAlignment="1">
      <alignment horizontal="center"/>
    </xf>
    <xf numFmtId="0" fontId="19" fillId="3" borderId="50" xfId="0" applyFont="1" applyFill="1" applyBorder="1" applyAlignment="1">
      <alignment horizontal="center"/>
    </xf>
    <xf numFmtId="0" fontId="19" fillId="3" borderId="51" xfId="0" applyFont="1" applyFill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19" fillId="3" borderId="53" xfId="0" applyFont="1" applyFill="1" applyBorder="1" applyAlignment="1">
      <alignment horizontal="center" wrapText="1"/>
    </xf>
    <xf numFmtId="0" fontId="19" fillId="3" borderId="15" xfId="0" applyFont="1" applyFill="1" applyBorder="1" applyAlignment="1">
      <alignment horizontal="center" wrapText="1"/>
    </xf>
    <xf numFmtId="0" fontId="19" fillId="3" borderId="8" xfId="0" applyFont="1" applyFill="1" applyBorder="1" applyAlignment="1">
      <alignment horizontal="center" wrapText="1"/>
    </xf>
    <xf numFmtId="0" fontId="19" fillId="3" borderId="12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justify" wrapText="1"/>
    </xf>
    <xf numFmtId="0" fontId="18" fillId="2" borderId="0" xfId="0" applyFont="1" applyFill="1" applyBorder="1" applyAlignment="1">
      <alignment horizontal="justify" wrapText="1"/>
    </xf>
    <xf numFmtId="0" fontId="19" fillId="2" borderId="15" xfId="0" applyFont="1" applyFill="1" applyBorder="1" applyAlignment="1">
      <alignment horizontal="justify" wrapText="1"/>
    </xf>
    <xf numFmtId="0" fontId="19" fillId="2" borderId="49" xfId="0" applyFont="1" applyFill="1" applyBorder="1" applyAlignment="1">
      <alignment horizontal="justify" wrapText="1"/>
    </xf>
    <xf numFmtId="0" fontId="8" fillId="3" borderId="45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8" fillId="3" borderId="53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top"/>
    </xf>
    <xf numFmtId="0" fontId="7" fillId="0" borderId="15" xfId="0" applyFont="1" applyBorder="1" applyAlignment="1">
      <alignment horizontal="justify" vertical="top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4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justify" wrapText="1"/>
    </xf>
    <xf numFmtId="0" fontId="8" fillId="2" borderId="45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justify" vertical="top" wrapText="1"/>
    </xf>
    <xf numFmtId="0" fontId="8" fillId="2" borderId="45" xfId="0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9525</xdr:rowOff>
    </xdr:from>
    <xdr:to>
      <xdr:col>2</xdr:col>
      <xdr:colOff>542925</xdr:colOff>
      <xdr:row>2</xdr:row>
      <xdr:rowOff>152400</xdr:rowOff>
    </xdr:to>
    <xdr:pic>
      <xdr:nvPicPr>
        <xdr:cNvPr id="10302" name="Imagen 1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525"/>
          <a:ext cx="2324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133350</xdr:rowOff>
    </xdr:from>
    <xdr:to>
      <xdr:col>1</xdr:col>
      <xdr:colOff>3095625</xdr:colOff>
      <xdr:row>3</xdr:row>
      <xdr:rowOff>76200</xdr:rowOff>
    </xdr:to>
    <xdr:pic>
      <xdr:nvPicPr>
        <xdr:cNvPr id="8259" name="Imagen 1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33350"/>
          <a:ext cx="2143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8</xdr:row>
      <xdr:rowOff>66675</xdr:rowOff>
    </xdr:from>
    <xdr:to>
      <xdr:col>3</xdr:col>
      <xdr:colOff>1378684</xdr:colOff>
      <xdr:row>13</xdr:row>
      <xdr:rowOff>120815</xdr:rowOff>
    </xdr:to>
    <xdr:sp macro="" textlink="">
      <xdr:nvSpPr>
        <xdr:cNvPr id="2" name="1 CuadroTexto"/>
        <xdr:cNvSpPr txBox="1"/>
      </xdr:nvSpPr>
      <xdr:spPr>
        <a:xfrm>
          <a:off x="1057275" y="1724025"/>
          <a:ext cx="7931884" cy="11018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000" b="1">
              <a:latin typeface="Gotham Book" pitchFamily="2" charset="0"/>
            </a:rPr>
            <a:t>N</a:t>
          </a:r>
          <a:r>
            <a:rPr lang="es-MX" sz="6000" b="1" baseline="0">
              <a:latin typeface="Gotham Book" pitchFamily="2" charset="0"/>
            </a:rPr>
            <a:t> O  A P L I C A </a:t>
          </a:r>
          <a:endParaRPr lang="es-MX" sz="6000" b="1">
            <a:latin typeface="Gotham Book" pitchFamily="2" charset="0"/>
          </a:endParaRPr>
        </a:p>
      </xdr:txBody>
    </xdr:sp>
    <xdr:clientData/>
  </xdr:twoCellAnchor>
  <xdr:twoCellAnchor editAs="oneCell">
    <xdr:from>
      <xdr:col>0</xdr:col>
      <xdr:colOff>333375</xdr:colOff>
      <xdr:row>0</xdr:row>
      <xdr:rowOff>28575</xdr:rowOff>
    </xdr:from>
    <xdr:to>
      <xdr:col>0</xdr:col>
      <xdr:colOff>2476500</xdr:colOff>
      <xdr:row>2</xdr:row>
      <xdr:rowOff>171450</xdr:rowOff>
    </xdr:to>
    <xdr:pic>
      <xdr:nvPicPr>
        <xdr:cNvPr id="2518" name="Imagen 2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2143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7</xdr:row>
      <xdr:rowOff>161925</xdr:rowOff>
    </xdr:from>
    <xdr:to>
      <xdr:col>2</xdr:col>
      <xdr:colOff>1283434</xdr:colOff>
      <xdr:row>13</xdr:row>
      <xdr:rowOff>6515</xdr:rowOff>
    </xdr:to>
    <xdr:sp macro="" textlink="">
      <xdr:nvSpPr>
        <xdr:cNvPr id="2" name="1 CuadroTexto"/>
        <xdr:cNvSpPr txBox="1"/>
      </xdr:nvSpPr>
      <xdr:spPr>
        <a:xfrm>
          <a:off x="276225" y="1609725"/>
          <a:ext cx="7931884" cy="11018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000" b="1">
              <a:latin typeface="Gotham Book" pitchFamily="2" charset="0"/>
            </a:rPr>
            <a:t>N</a:t>
          </a:r>
          <a:r>
            <a:rPr lang="es-MX" sz="6000" b="1" baseline="0">
              <a:latin typeface="Gotham Book" pitchFamily="2" charset="0"/>
            </a:rPr>
            <a:t> O  A P L I C A </a:t>
          </a:r>
          <a:endParaRPr lang="es-MX" sz="6000" b="1">
            <a:latin typeface="Gotham Book" pitchFamily="2" charset="0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2181225</xdr:colOff>
      <xdr:row>2</xdr:row>
      <xdr:rowOff>190500</xdr:rowOff>
    </xdr:to>
    <xdr:pic>
      <xdr:nvPicPr>
        <xdr:cNvPr id="9866" name="Imagen 2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43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161925</xdr:rowOff>
    </xdr:from>
    <xdr:to>
      <xdr:col>2</xdr:col>
      <xdr:colOff>1228725</xdr:colOff>
      <xdr:row>2</xdr:row>
      <xdr:rowOff>228600</xdr:rowOff>
    </xdr:to>
    <xdr:pic>
      <xdr:nvPicPr>
        <xdr:cNvPr id="11325" name="Imagen 1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143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66675</xdr:rowOff>
    </xdr:from>
    <xdr:to>
      <xdr:col>2</xdr:col>
      <xdr:colOff>1581150</xdr:colOff>
      <xdr:row>3</xdr:row>
      <xdr:rowOff>9525</xdr:rowOff>
    </xdr:to>
    <xdr:pic>
      <xdr:nvPicPr>
        <xdr:cNvPr id="12349" name="Imagen 1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6675"/>
          <a:ext cx="2143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76200</xdr:rowOff>
    </xdr:from>
    <xdr:to>
      <xdr:col>1</xdr:col>
      <xdr:colOff>2771775</xdr:colOff>
      <xdr:row>3</xdr:row>
      <xdr:rowOff>123825</xdr:rowOff>
    </xdr:to>
    <xdr:pic>
      <xdr:nvPicPr>
        <xdr:cNvPr id="15160" name="Imagen 1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76200"/>
          <a:ext cx="2143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9525</xdr:rowOff>
    </xdr:from>
    <xdr:to>
      <xdr:col>2</xdr:col>
      <xdr:colOff>1314450</xdr:colOff>
      <xdr:row>3</xdr:row>
      <xdr:rowOff>171450</xdr:rowOff>
    </xdr:to>
    <xdr:pic>
      <xdr:nvPicPr>
        <xdr:cNvPr id="13371" name="Imagen 1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"/>
          <a:ext cx="2143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95250</xdr:rowOff>
    </xdr:from>
    <xdr:to>
      <xdr:col>1</xdr:col>
      <xdr:colOff>2971800</xdr:colOff>
      <xdr:row>3</xdr:row>
      <xdr:rowOff>161925</xdr:rowOff>
    </xdr:to>
    <xdr:pic>
      <xdr:nvPicPr>
        <xdr:cNvPr id="6211" name="Imagen 1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95250"/>
          <a:ext cx="22288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152400</xdr:rowOff>
    </xdr:from>
    <xdr:to>
      <xdr:col>0</xdr:col>
      <xdr:colOff>2676525</xdr:colOff>
      <xdr:row>3</xdr:row>
      <xdr:rowOff>95250</xdr:rowOff>
    </xdr:to>
    <xdr:pic>
      <xdr:nvPicPr>
        <xdr:cNvPr id="7235" name="Imagen 1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52400"/>
          <a:ext cx="2143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2800349</xdr:colOff>
      <xdr:row>9</xdr:row>
      <xdr:rowOff>0</xdr:rowOff>
    </xdr:from>
    <xdr:to>
      <xdr:col>6</xdr:col>
      <xdr:colOff>904874</xdr:colOff>
      <xdr:row>13</xdr:row>
      <xdr:rowOff>57150</xdr:rowOff>
    </xdr:to>
    <xdr:sp macro="" textlink="">
      <xdr:nvSpPr>
        <xdr:cNvPr id="2" name="1 CuadroTexto"/>
        <xdr:cNvSpPr txBox="1"/>
      </xdr:nvSpPr>
      <xdr:spPr>
        <a:xfrm>
          <a:off x="2800349" y="2047875"/>
          <a:ext cx="7191375" cy="8572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 b="1">
              <a:latin typeface="Gotham Book" pitchFamily="2" charset="0"/>
            </a:rPr>
            <a:t>NO  APLICA</a:t>
          </a:r>
        </a:p>
      </xdr:txBody>
    </xdr:sp>
    <xdr:clientData/>
  </xdr:twoCellAnchor>
  <xdr:twoCellAnchor editAs="oneCell">
    <xdr:from>
      <xdr:col>0</xdr:col>
      <xdr:colOff>533400</xdr:colOff>
      <xdr:row>0</xdr:row>
      <xdr:rowOff>133350</xdr:rowOff>
    </xdr:from>
    <xdr:to>
      <xdr:col>0</xdr:col>
      <xdr:colOff>2676525</xdr:colOff>
      <xdr:row>3</xdr:row>
      <xdr:rowOff>76200</xdr:rowOff>
    </xdr:to>
    <xdr:pic>
      <xdr:nvPicPr>
        <xdr:cNvPr id="5587" name="Imagen 2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33350"/>
          <a:ext cx="2143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13</xdr:row>
      <xdr:rowOff>28575</xdr:rowOff>
    </xdr:from>
    <xdr:to>
      <xdr:col>7</xdr:col>
      <xdr:colOff>854808</xdr:colOff>
      <xdr:row>16</xdr:row>
      <xdr:rowOff>339890</xdr:rowOff>
    </xdr:to>
    <xdr:sp macro="" textlink="">
      <xdr:nvSpPr>
        <xdr:cNvPr id="2" name="1 CuadroTexto"/>
        <xdr:cNvSpPr txBox="1"/>
      </xdr:nvSpPr>
      <xdr:spPr>
        <a:xfrm>
          <a:off x="4248150" y="3228975"/>
          <a:ext cx="7112733" cy="11018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000" b="1">
              <a:latin typeface="Gotham Book" pitchFamily="2" charset="0"/>
            </a:rPr>
            <a:t>N</a:t>
          </a:r>
          <a:r>
            <a:rPr lang="es-MX" sz="6000" b="1" baseline="0">
              <a:latin typeface="Gotham Book" pitchFamily="2" charset="0"/>
            </a:rPr>
            <a:t> O  A P L I C A </a:t>
          </a:r>
          <a:endParaRPr lang="es-MX" sz="6000" b="1">
            <a:latin typeface="Gotham Book" pitchFamily="2" charset="0"/>
          </a:endParaRPr>
        </a:p>
      </xdr:txBody>
    </xdr:sp>
    <xdr:clientData/>
  </xdr:twoCellAnchor>
  <xdr:twoCellAnchor editAs="oneCell">
    <xdr:from>
      <xdr:col>1</xdr:col>
      <xdr:colOff>323850</xdr:colOff>
      <xdr:row>0</xdr:row>
      <xdr:rowOff>95250</xdr:rowOff>
    </xdr:from>
    <xdr:to>
      <xdr:col>1</xdr:col>
      <xdr:colOff>2466975</xdr:colOff>
      <xdr:row>3</xdr:row>
      <xdr:rowOff>38100</xdr:rowOff>
    </xdr:to>
    <xdr:pic>
      <xdr:nvPicPr>
        <xdr:cNvPr id="1494" name="Imagen 2" descr="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95250"/>
          <a:ext cx="2143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="86" workbookViewId="0">
      <selection sqref="A1:I1"/>
    </sheetView>
  </sheetViews>
  <sheetFormatPr baseColWidth="10" defaultRowHeight="15.75" x14ac:dyDescent="0.25"/>
  <cols>
    <col min="1" max="1" width="11.42578125" style="1"/>
    <col min="2" max="2" width="20.140625" style="1" customWidth="1"/>
    <col min="3" max="3" width="33.140625" style="1" customWidth="1"/>
    <col min="4" max="4" width="19.85546875" style="1" bestFit="1" customWidth="1"/>
    <col min="5" max="5" width="21.5703125" style="1" customWidth="1"/>
    <col min="6" max="8" width="19.85546875" style="1" bestFit="1" customWidth="1"/>
    <col min="9" max="9" width="18" style="1" bestFit="1" customWidth="1"/>
    <col min="10" max="16384" width="11.42578125" style="1"/>
  </cols>
  <sheetData>
    <row r="1" spans="1:9" x14ac:dyDescent="0.25">
      <c r="A1" s="177" t="s">
        <v>152</v>
      </c>
      <c r="B1" s="178"/>
      <c r="C1" s="178"/>
      <c r="D1" s="178"/>
      <c r="E1" s="178"/>
      <c r="F1" s="178"/>
      <c r="G1" s="178"/>
      <c r="H1" s="178"/>
      <c r="I1" s="179"/>
    </row>
    <row r="2" spans="1:9" x14ac:dyDescent="0.25">
      <c r="A2" s="180" t="s">
        <v>154</v>
      </c>
      <c r="B2" s="181"/>
      <c r="C2" s="181"/>
      <c r="D2" s="181"/>
      <c r="E2" s="181"/>
      <c r="F2" s="181"/>
      <c r="G2" s="181"/>
      <c r="H2" s="181"/>
      <c r="I2" s="182"/>
    </row>
    <row r="3" spans="1:9" ht="16.5" thickBot="1" x14ac:dyDescent="0.3">
      <c r="A3" s="183" t="s">
        <v>255</v>
      </c>
      <c r="B3" s="184"/>
      <c r="C3" s="184"/>
      <c r="D3" s="184"/>
      <c r="E3" s="184"/>
      <c r="F3" s="184"/>
      <c r="G3" s="184"/>
      <c r="H3" s="184"/>
      <c r="I3" s="185"/>
    </row>
    <row r="4" spans="1:9" ht="16.5" thickBot="1" x14ac:dyDescent="0.3">
      <c r="A4" s="186" t="s">
        <v>155</v>
      </c>
      <c r="B4" s="187"/>
      <c r="C4" s="188"/>
      <c r="D4" s="195" t="s">
        <v>156</v>
      </c>
      <c r="E4" s="196"/>
      <c r="F4" s="196"/>
      <c r="G4" s="196"/>
      <c r="H4" s="197"/>
      <c r="I4" s="198" t="s">
        <v>157</v>
      </c>
    </row>
    <row r="5" spans="1:9" ht="32.25" thickBot="1" x14ac:dyDescent="0.3">
      <c r="A5" s="189"/>
      <c r="B5" s="190"/>
      <c r="C5" s="191"/>
      <c r="D5" s="160" t="s">
        <v>158</v>
      </c>
      <c r="E5" s="161" t="s">
        <v>159</v>
      </c>
      <c r="F5" s="160" t="s">
        <v>7</v>
      </c>
      <c r="G5" s="160" t="s">
        <v>8</v>
      </c>
      <c r="H5" s="160" t="s">
        <v>160</v>
      </c>
      <c r="I5" s="199"/>
    </row>
    <row r="6" spans="1:9" ht="16.5" thickBot="1" x14ac:dyDescent="0.3">
      <c r="A6" s="192"/>
      <c r="B6" s="193"/>
      <c r="C6" s="194"/>
      <c r="D6" s="160">
        <v>1</v>
      </c>
      <c r="E6" s="160">
        <v>2</v>
      </c>
      <c r="F6" s="160" t="s">
        <v>161</v>
      </c>
      <c r="G6" s="160">
        <v>4</v>
      </c>
      <c r="H6" s="160">
        <v>5</v>
      </c>
      <c r="I6" s="160" t="s">
        <v>162</v>
      </c>
    </row>
    <row r="7" spans="1:9" x14ac:dyDescent="0.25">
      <c r="A7" s="200" t="s">
        <v>163</v>
      </c>
      <c r="B7" s="201"/>
      <c r="C7" s="202"/>
      <c r="D7" s="37">
        <v>0</v>
      </c>
      <c r="E7" s="37">
        <v>0</v>
      </c>
      <c r="F7" s="37">
        <f>+D7+E7</f>
        <v>0</v>
      </c>
      <c r="G7" s="37">
        <v>0</v>
      </c>
      <c r="H7" s="37">
        <v>0</v>
      </c>
      <c r="I7" s="37">
        <f>+H7-D7</f>
        <v>0</v>
      </c>
    </row>
    <row r="8" spans="1:9" x14ac:dyDescent="0.25">
      <c r="A8" s="203" t="s">
        <v>164</v>
      </c>
      <c r="B8" s="204"/>
      <c r="C8" s="205"/>
      <c r="D8" s="37">
        <v>0</v>
      </c>
      <c r="E8" s="37">
        <v>0</v>
      </c>
      <c r="F8" s="37">
        <f t="shared" ref="F8:F20" si="0">+D8+E8</f>
        <v>0</v>
      </c>
      <c r="G8" s="37">
        <v>0</v>
      </c>
      <c r="H8" s="37">
        <v>0</v>
      </c>
      <c r="I8" s="37">
        <f t="shared" ref="I8:I20" si="1">+H8-D8</f>
        <v>0</v>
      </c>
    </row>
    <row r="9" spans="1:9" x14ac:dyDescent="0.25">
      <c r="A9" s="203" t="s">
        <v>165</v>
      </c>
      <c r="B9" s="204"/>
      <c r="C9" s="205"/>
      <c r="D9" s="37">
        <v>0</v>
      </c>
      <c r="E9" s="37">
        <v>0</v>
      </c>
      <c r="F9" s="37">
        <f t="shared" si="0"/>
        <v>0</v>
      </c>
      <c r="G9" s="37">
        <v>0</v>
      </c>
      <c r="H9" s="37">
        <v>0</v>
      </c>
      <c r="I9" s="37">
        <f t="shared" si="1"/>
        <v>0</v>
      </c>
    </row>
    <row r="10" spans="1:9" x14ac:dyDescent="0.25">
      <c r="A10" s="203" t="s">
        <v>166</v>
      </c>
      <c r="B10" s="204"/>
      <c r="C10" s="205"/>
      <c r="D10" s="37">
        <v>0</v>
      </c>
      <c r="E10" s="37">
        <v>0</v>
      </c>
      <c r="F10" s="37">
        <f t="shared" si="0"/>
        <v>0</v>
      </c>
      <c r="G10" s="37">
        <v>0</v>
      </c>
      <c r="H10" s="37">
        <v>0</v>
      </c>
      <c r="I10" s="37">
        <f t="shared" si="1"/>
        <v>0</v>
      </c>
    </row>
    <row r="11" spans="1:9" x14ac:dyDescent="0.25">
      <c r="A11" s="203" t="s">
        <v>167</v>
      </c>
      <c r="B11" s="204"/>
      <c r="C11" s="205"/>
      <c r="D11" s="37">
        <f t="shared" ref="D11:I11" si="2">+D12+D13</f>
        <v>0</v>
      </c>
      <c r="E11" s="37">
        <f t="shared" si="2"/>
        <v>0</v>
      </c>
      <c r="F11" s="37">
        <f t="shared" si="2"/>
        <v>0</v>
      </c>
      <c r="G11" s="37">
        <f t="shared" si="2"/>
        <v>0</v>
      </c>
      <c r="H11" s="37">
        <f t="shared" si="2"/>
        <v>0</v>
      </c>
      <c r="I11" s="37">
        <f t="shared" si="2"/>
        <v>0</v>
      </c>
    </row>
    <row r="12" spans="1:9" x14ac:dyDescent="0.25">
      <c r="A12" s="17"/>
      <c r="B12" s="206" t="s">
        <v>168</v>
      </c>
      <c r="C12" s="205"/>
      <c r="D12" s="37">
        <v>0</v>
      </c>
      <c r="E12" s="37">
        <v>0</v>
      </c>
      <c r="F12" s="37">
        <f t="shared" si="0"/>
        <v>0</v>
      </c>
      <c r="G12" s="37">
        <v>0</v>
      </c>
      <c r="H12" s="37">
        <v>0</v>
      </c>
      <c r="I12" s="37">
        <f t="shared" si="1"/>
        <v>0</v>
      </c>
    </row>
    <row r="13" spans="1:9" x14ac:dyDescent="0.25">
      <c r="A13" s="17"/>
      <c r="B13" s="206" t="s">
        <v>169</v>
      </c>
      <c r="C13" s="205"/>
      <c r="D13" s="37">
        <v>0</v>
      </c>
      <c r="E13" s="37">
        <v>0</v>
      </c>
      <c r="F13" s="37">
        <f t="shared" si="0"/>
        <v>0</v>
      </c>
      <c r="G13" s="37">
        <v>0</v>
      </c>
      <c r="H13" s="37">
        <v>0</v>
      </c>
      <c r="I13" s="37">
        <f t="shared" si="1"/>
        <v>0</v>
      </c>
    </row>
    <row r="14" spans="1:9" x14ac:dyDescent="0.25">
      <c r="A14" s="203" t="s">
        <v>170</v>
      </c>
      <c r="B14" s="204"/>
      <c r="C14" s="205"/>
      <c r="D14" s="37">
        <f t="shared" ref="D14:I14" si="3">+D15+D16</f>
        <v>0</v>
      </c>
      <c r="E14" s="37">
        <v>0</v>
      </c>
      <c r="F14" s="37">
        <f t="shared" si="3"/>
        <v>0</v>
      </c>
      <c r="G14" s="37">
        <f t="shared" si="3"/>
        <v>0</v>
      </c>
      <c r="H14" s="37">
        <f t="shared" si="3"/>
        <v>0</v>
      </c>
      <c r="I14" s="37">
        <f t="shared" si="3"/>
        <v>0</v>
      </c>
    </row>
    <row r="15" spans="1:9" x14ac:dyDescent="0.25">
      <c r="A15" s="17"/>
      <c r="B15" s="206" t="s">
        <v>168</v>
      </c>
      <c r="C15" s="205"/>
      <c r="D15" s="37">
        <v>0</v>
      </c>
      <c r="E15" s="37">
        <v>0</v>
      </c>
      <c r="F15" s="37">
        <f t="shared" si="0"/>
        <v>0</v>
      </c>
      <c r="G15" s="37">
        <v>0</v>
      </c>
      <c r="H15" s="37">
        <v>0</v>
      </c>
      <c r="I15" s="37">
        <f t="shared" si="1"/>
        <v>0</v>
      </c>
    </row>
    <row r="16" spans="1:9" x14ac:dyDescent="0.25">
      <c r="A16" s="17"/>
      <c r="B16" s="206" t="s">
        <v>169</v>
      </c>
      <c r="C16" s="205"/>
      <c r="D16" s="37">
        <v>0</v>
      </c>
      <c r="E16" s="37">
        <v>0</v>
      </c>
      <c r="F16" s="37">
        <f t="shared" si="0"/>
        <v>0</v>
      </c>
      <c r="G16" s="37">
        <v>0</v>
      </c>
      <c r="H16" s="37">
        <v>0</v>
      </c>
      <c r="I16" s="37">
        <f t="shared" si="1"/>
        <v>0</v>
      </c>
    </row>
    <row r="17" spans="1:9" x14ac:dyDescent="0.25">
      <c r="A17" s="203" t="s">
        <v>171</v>
      </c>
      <c r="B17" s="204"/>
      <c r="C17" s="205"/>
      <c r="D17" s="37">
        <v>290105371</v>
      </c>
      <c r="E17" s="37">
        <f>+F17-D17</f>
        <v>0</v>
      </c>
      <c r="F17" s="37">
        <v>290105371</v>
      </c>
      <c r="G17" s="37">
        <v>12993831.42</v>
      </c>
      <c r="H17" s="37">
        <f>D17</f>
        <v>290105371</v>
      </c>
      <c r="I17" s="37">
        <f t="shared" si="1"/>
        <v>0</v>
      </c>
    </row>
    <row r="18" spans="1:9" x14ac:dyDescent="0.25">
      <c r="A18" s="203" t="s">
        <v>72</v>
      </c>
      <c r="B18" s="204"/>
      <c r="C18" s="205"/>
      <c r="D18" s="37">
        <v>2739789258</v>
      </c>
      <c r="E18" s="37">
        <f>+F18-D18</f>
        <v>0</v>
      </c>
      <c r="F18" s="37">
        <v>2739789258</v>
      </c>
      <c r="G18" s="37">
        <v>33546652.84</v>
      </c>
      <c r="H18" s="37">
        <f>D18</f>
        <v>2739789258</v>
      </c>
      <c r="I18" s="37">
        <f t="shared" si="1"/>
        <v>0</v>
      </c>
    </row>
    <row r="19" spans="1:9" x14ac:dyDescent="0.25">
      <c r="A19" s="203" t="s">
        <v>40</v>
      </c>
      <c r="B19" s="204"/>
      <c r="C19" s="205"/>
      <c r="D19" s="37">
        <v>0</v>
      </c>
      <c r="E19" s="37">
        <v>0</v>
      </c>
      <c r="F19" s="37">
        <f t="shared" si="0"/>
        <v>0</v>
      </c>
      <c r="G19" s="37">
        <v>0</v>
      </c>
      <c r="H19" s="37">
        <v>0</v>
      </c>
      <c r="I19" s="37">
        <f t="shared" si="1"/>
        <v>0</v>
      </c>
    </row>
    <row r="20" spans="1:9" ht="16.5" thickBot="1" x14ac:dyDescent="0.3">
      <c r="A20" s="203" t="s">
        <v>172</v>
      </c>
      <c r="B20" s="204"/>
      <c r="C20" s="205"/>
      <c r="D20" s="37">
        <v>0</v>
      </c>
      <c r="E20" s="37">
        <v>0</v>
      </c>
      <c r="F20" s="37">
        <f t="shared" si="0"/>
        <v>0</v>
      </c>
      <c r="G20" s="37">
        <v>0</v>
      </c>
      <c r="H20" s="37">
        <v>0</v>
      </c>
      <c r="I20" s="37">
        <f t="shared" si="1"/>
        <v>0</v>
      </c>
    </row>
    <row r="21" spans="1:9" ht="16.5" thickBot="1" x14ac:dyDescent="0.3">
      <c r="A21" s="21"/>
      <c r="B21" s="82"/>
      <c r="C21" s="10" t="s">
        <v>173</v>
      </c>
      <c r="D21" s="40">
        <f>+D7+D8+D9+D10+D11+D14+D17+D18+D19+D20</f>
        <v>3029894629</v>
      </c>
      <c r="E21" s="40">
        <f>+E7+E8+E9+E10+E11+E14+E17+E18+E19+E20</f>
        <v>0</v>
      </c>
      <c r="F21" s="40">
        <f>+F7+F8+F9+F10+F11+F14+F17+F18+F19+F20</f>
        <v>3029894629</v>
      </c>
      <c r="G21" s="40">
        <f>+G7+G8+G9+G10+G11+G14+G17+G18+G19+G20</f>
        <v>46540484.259999998</v>
      </c>
      <c r="H21" s="40">
        <f>+H7+H8+H9+H10+H11+H14+H17+H18+H19+H20</f>
        <v>3029894629</v>
      </c>
      <c r="I21" s="207">
        <f>+H21-D21</f>
        <v>0</v>
      </c>
    </row>
    <row r="22" spans="1:9" s="85" customFormat="1" ht="16.5" customHeight="1" thickBot="1" x14ac:dyDescent="0.3">
      <c r="A22" s="83"/>
      <c r="B22" s="83"/>
      <c r="C22" s="83"/>
      <c r="D22" s="84"/>
      <c r="E22" s="84"/>
      <c r="F22" s="84"/>
      <c r="G22" s="209" t="s">
        <v>174</v>
      </c>
      <c r="H22" s="210"/>
      <c r="I22" s="208"/>
    </row>
    <row r="23" spans="1:9" s="85" customFormat="1" ht="12" customHeight="1" thickBot="1" x14ac:dyDescent="0.3">
      <c r="A23" s="83"/>
      <c r="B23" s="83"/>
      <c r="C23" s="83"/>
      <c r="D23" s="83"/>
      <c r="E23" s="83"/>
      <c r="F23" s="83"/>
      <c r="G23" s="86"/>
      <c r="H23" s="86"/>
      <c r="I23" s="87"/>
    </row>
    <row r="24" spans="1:9" ht="16.5" thickBot="1" x14ac:dyDescent="0.3">
      <c r="A24" s="211" t="s">
        <v>175</v>
      </c>
      <c r="B24" s="212"/>
      <c r="C24" s="213"/>
      <c r="D24" s="195" t="s">
        <v>156</v>
      </c>
      <c r="E24" s="196"/>
      <c r="F24" s="196"/>
      <c r="G24" s="196"/>
      <c r="H24" s="197"/>
      <c r="I24" s="220" t="s">
        <v>157</v>
      </c>
    </row>
    <row r="25" spans="1:9" ht="32.25" thickBot="1" x14ac:dyDescent="0.3">
      <c r="A25" s="214"/>
      <c r="B25" s="215"/>
      <c r="C25" s="216"/>
      <c r="D25" s="162" t="s">
        <v>158</v>
      </c>
      <c r="E25" s="163" t="s">
        <v>159</v>
      </c>
      <c r="F25" s="162" t="s">
        <v>7</v>
      </c>
      <c r="G25" s="162" t="s">
        <v>8</v>
      </c>
      <c r="H25" s="162" t="s">
        <v>160</v>
      </c>
      <c r="I25" s="221"/>
    </row>
    <row r="26" spans="1:9" ht="16.5" thickBot="1" x14ac:dyDescent="0.3">
      <c r="A26" s="217"/>
      <c r="B26" s="218"/>
      <c r="C26" s="219"/>
      <c r="D26" s="160">
        <v>-1</v>
      </c>
      <c r="E26" s="160">
        <v>-2</v>
      </c>
      <c r="F26" s="160" t="s">
        <v>161</v>
      </c>
      <c r="G26" s="160">
        <v>-4</v>
      </c>
      <c r="H26" s="160">
        <v>-5</v>
      </c>
      <c r="I26" s="160" t="s">
        <v>162</v>
      </c>
    </row>
    <row r="27" spans="1:9" x14ac:dyDescent="0.25">
      <c r="A27" s="222" t="s">
        <v>176</v>
      </c>
      <c r="B27" s="223"/>
      <c r="C27" s="224"/>
      <c r="D27" s="38">
        <f t="shared" ref="D27:I27" si="4">SUM(D28:D38)</f>
        <v>2739789258</v>
      </c>
      <c r="E27" s="38">
        <f t="shared" si="4"/>
        <v>0</v>
      </c>
      <c r="F27" s="38">
        <f t="shared" si="4"/>
        <v>2739789258</v>
      </c>
      <c r="G27" s="38">
        <f t="shared" si="4"/>
        <v>33546652.84</v>
      </c>
      <c r="H27" s="38">
        <f t="shared" si="4"/>
        <v>2739789258</v>
      </c>
      <c r="I27" s="38">
        <f t="shared" si="4"/>
        <v>0</v>
      </c>
    </row>
    <row r="28" spans="1:9" x14ac:dyDescent="0.25">
      <c r="A28" s="17"/>
      <c r="B28" s="206" t="s">
        <v>163</v>
      </c>
      <c r="C28" s="205"/>
      <c r="D28" s="32">
        <v>0</v>
      </c>
      <c r="E28" s="37">
        <v>0</v>
      </c>
      <c r="F28" s="37">
        <f t="shared" ref="F28:F38" si="5">+D28+E28</f>
        <v>0</v>
      </c>
      <c r="G28" s="37">
        <v>0</v>
      </c>
      <c r="H28" s="37">
        <v>0</v>
      </c>
      <c r="I28" s="37">
        <f>+H28-D28</f>
        <v>0</v>
      </c>
    </row>
    <row r="29" spans="1:9" x14ac:dyDescent="0.25">
      <c r="A29" s="17"/>
      <c r="B29" s="206" t="s">
        <v>165</v>
      </c>
      <c r="C29" s="205"/>
      <c r="D29" s="32">
        <v>0</v>
      </c>
      <c r="E29" s="37">
        <v>0</v>
      </c>
      <c r="F29" s="37">
        <f t="shared" si="5"/>
        <v>0</v>
      </c>
      <c r="G29" s="37">
        <v>0</v>
      </c>
      <c r="H29" s="37">
        <v>0</v>
      </c>
      <c r="I29" s="37">
        <f t="shared" ref="I29:I44" si="6">+H29-D29</f>
        <v>0</v>
      </c>
    </row>
    <row r="30" spans="1:9" x14ac:dyDescent="0.25">
      <c r="A30" s="17"/>
      <c r="B30" s="206" t="s">
        <v>166</v>
      </c>
      <c r="C30" s="205"/>
      <c r="D30" s="32">
        <v>0</v>
      </c>
      <c r="E30" s="37">
        <v>0</v>
      </c>
      <c r="F30" s="37">
        <f t="shared" si="5"/>
        <v>0</v>
      </c>
      <c r="G30" s="37">
        <v>0</v>
      </c>
      <c r="H30" s="37">
        <v>0</v>
      </c>
      <c r="I30" s="37">
        <f t="shared" si="6"/>
        <v>0</v>
      </c>
    </row>
    <row r="31" spans="1:9" x14ac:dyDescent="0.25">
      <c r="A31" s="17"/>
      <c r="B31" s="206" t="s">
        <v>167</v>
      </c>
      <c r="C31" s="205"/>
      <c r="D31" s="32">
        <v>0</v>
      </c>
      <c r="E31" s="37">
        <v>0</v>
      </c>
      <c r="F31" s="37">
        <f t="shared" si="5"/>
        <v>0</v>
      </c>
      <c r="G31" s="37">
        <v>0</v>
      </c>
      <c r="H31" s="37">
        <v>0</v>
      </c>
      <c r="I31" s="37">
        <f t="shared" si="6"/>
        <v>0</v>
      </c>
    </row>
    <row r="32" spans="1:9" x14ac:dyDescent="0.25">
      <c r="A32" s="17"/>
      <c r="B32" s="225" t="s">
        <v>168</v>
      </c>
      <c r="C32" s="226"/>
      <c r="D32" s="32">
        <v>0</v>
      </c>
      <c r="E32" s="37">
        <v>0</v>
      </c>
      <c r="F32" s="37">
        <f t="shared" si="5"/>
        <v>0</v>
      </c>
      <c r="G32" s="37">
        <v>0</v>
      </c>
      <c r="H32" s="37">
        <v>0</v>
      </c>
      <c r="I32" s="37">
        <f t="shared" si="6"/>
        <v>0</v>
      </c>
    </row>
    <row r="33" spans="1:9" x14ac:dyDescent="0.25">
      <c r="A33" s="17"/>
      <c r="B33" s="225" t="s">
        <v>169</v>
      </c>
      <c r="C33" s="226"/>
      <c r="D33" s="32">
        <v>0</v>
      </c>
      <c r="E33" s="37">
        <v>0</v>
      </c>
      <c r="F33" s="37">
        <f t="shared" si="5"/>
        <v>0</v>
      </c>
      <c r="G33" s="37">
        <v>0</v>
      </c>
      <c r="H33" s="37">
        <v>0</v>
      </c>
      <c r="I33" s="37">
        <f t="shared" si="6"/>
        <v>0</v>
      </c>
    </row>
    <row r="34" spans="1:9" x14ac:dyDescent="0.25">
      <c r="A34" s="17"/>
      <c r="B34" s="206" t="s">
        <v>170</v>
      </c>
      <c r="C34" s="205"/>
      <c r="D34" s="32">
        <v>0</v>
      </c>
      <c r="E34" s="37">
        <v>0</v>
      </c>
      <c r="F34" s="37">
        <f t="shared" si="5"/>
        <v>0</v>
      </c>
      <c r="G34" s="37">
        <v>0</v>
      </c>
      <c r="H34" s="37">
        <v>0</v>
      </c>
      <c r="I34" s="37">
        <f t="shared" si="6"/>
        <v>0</v>
      </c>
    </row>
    <row r="35" spans="1:9" x14ac:dyDescent="0.25">
      <c r="A35" s="17"/>
      <c r="B35" s="225" t="s">
        <v>168</v>
      </c>
      <c r="C35" s="226"/>
      <c r="D35" s="32">
        <v>0</v>
      </c>
      <c r="E35" s="37">
        <v>0</v>
      </c>
      <c r="F35" s="37">
        <f t="shared" si="5"/>
        <v>0</v>
      </c>
      <c r="G35" s="37">
        <v>0</v>
      </c>
      <c r="H35" s="37">
        <v>0</v>
      </c>
      <c r="I35" s="37">
        <f t="shared" si="6"/>
        <v>0</v>
      </c>
    </row>
    <row r="36" spans="1:9" x14ac:dyDescent="0.25">
      <c r="A36" s="17"/>
      <c r="B36" s="225" t="s">
        <v>169</v>
      </c>
      <c r="C36" s="226"/>
      <c r="D36" s="32">
        <v>0</v>
      </c>
      <c r="E36" s="37">
        <v>0</v>
      </c>
      <c r="F36" s="37">
        <f t="shared" si="5"/>
        <v>0</v>
      </c>
      <c r="G36" s="37">
        <v>0</v>
      </c>
      <c r="H36" s="37">
        <v>0</v>
      </c>
      <c r="I36" s="37">
        <f t="shared" si="6"/>
        <v>0</v>
      </c>
    </row>
    <row r="37" spans="1:9" x14ac:dyDescent="0.25">
      <c r="A37" s="17"/>
      <c r="B37" s="206" t="s">
        <v>72</v>
      </c>
      <c r="C37" s="205"/>
      <c r="D37" s="37">
        <f>D18</f>
        <v>2739789258</v>
      </c>
      <c r="E37" s="37">
        <f>E18</f>
        <v>0</v>
      </c>
      <c r="F37" s="37">
        <f>F18</f>
        <v>2739789258</v>
      </c>
      <c r="G37" s="37">
        <f>G18</f>
        <v>33546652.84</v>
      </c>
      <c r="H37" s="37">
        <f>H18</f>
        <v>2739789258</v>
      </c>
      <c r="I37" s="37">
        <f t="shared" si="6"/>
        <v>0</v>
      </c>
    </row>
    <row r="38" spans="1:9" ht="16.5" customHeight="1" x14ac:dyDescent="0.25">
      <c r="A38" s="17"/>
      <c r="B38" s="206" t="s">
        <v>40</v>
      </c>
      <c r="C38" s="205"/>
      <c r="D38" s="37">
        <v>0</v>
      </c>
      <c r="E38" s="37">
        <v>0</v>
      </c>
      <c r="F38" s="37">
        <f t="shared" si="5"/>
        <v>0</v>
      </c>
      <c r="G38" s="37">
        <v>0</v>
      </c>
      <c r="H38" s="37">
        <v>0</v>
      </c>
      <c r="I38" s="37">
        <f t="shared" si="6"/>
        <v>0</v>
      </c>
    </row>
    <row r="39" spans="1:9" x14ac:dyDescent="0.25">
      <c r="A39" s="232" t="s">
        <v>177</v>
      </c>
      <c r="B39" s="233"/>
      <c r="C39" s="234"/>
      <c r="D39" s="38">
        <f t="shared" ref="D39:I39" si="7">SUM(D40:D42)</f>
        <v>290105371</v>
      </c>
      <c r="E39" s="38">
        <f t="shared" si="7"/>
        <v>0</v>
      </c>
      <c r="F39" s="38">
        <f t="shared" si="7"/>
        <v>290105371</v>
      </c>
      <c r="G39" s="38">
        <f t="shared" si="7"/>
        <v>12993831.42</v>
      </c>
      <c r="H39" s="38">
        <f t="shared" si="7"/>
        <v>290105371</v>
      </c>
      <c r="I39" s="38">
        <f t="shared" si="7"/>
        <v>0</v>
      </c>
    </row>
    <row r="40" spans="1:9" ht="16.5" customHeight="1" x14ac:dyDescent="0.25">
      <c r="A40" s="88"/>
      <c r="B40" s="206" t="s">
        <v>164</v>
      </c>
      <c r="C40" s="205"/>
      <c r="D40" s="32">
        <v>0</v>
      </c>
      <c r="E40" s="37">
        <v>0</v>
      </c>
      <c r="F40" s="37">
        <f>+D40+E40</f>
        <v>0</v>
      </c>
      <c r="G40" s="37">
        <v>0</v>
      </c>
      <c r="H40" s="37">
        <v>0</v>
      </c>
      <c r="I40" s="37">
        <f t="shared" si="6"/>
        <v>0</v>
      </c>
    </row>
    <row r="41" spans="1:9" x14ac:dyDescent="0.25">
      <c r="A41" s="17"/>
      <c r="B41" s="206" t="s">
        <v>171</v>
      </c>
      <c r="C41" s="205"/>
      <c r="D41" s="37">
        <f>D17</f>
        <v>290105371</v>
      </c>
      <c r="E41" s="37">
        <f>E17</f>
        <v>0</v>
      </c>
      <c r="F41" s="37">
        <f>F17</f>
        <v>290105371</v>
      </c>
      <c r="G41" s="37">
        <f>G17</f>
        <v>12993831.42</v>
      </c>
      <c r="H41" s="37">
        <f>H17</f>
        <v>290105371</v>
      </c>
      <c r="I41" s="37">
        <f t="shared" si="6"/>
        <v>0</v>
      </c>
    </row>
    <row r="42" spans="1:9" ht="16.5" customHeight="1" x14ac:dyDescent="0.25">
      <c r="A42" s="17"/>
      <c r="B42" s="206" t="s">
        <v>40</v>
      </c>
      <c r="C42" s="205"/>
      <c r="D42" s="32">
        <v>0</v>
      </c>
      <c r="E42" s="37">
        <v>0</v>
      </c>
      <c r="F42" s="37">
        <f>+D42+E42</f>
        <v>0</v>
      </c>
      <c r="G42" s="37">
        <v>0</v>
      </c>
      <c r="H42" s="37">
        <v>0</v>
      </c>
      <c r="I42" s="37">
        <f t="shared" si="6"/>
        <v>0</v>
      </c>
    </row>
    <row r="43" spans="1:9" x14ac:dyDescent="0.25">
      <c r="A43" s="232" t="s">
        <v>178</v>
      </c>
      <c r="B43" s="233"/>
      <c r="C43" s="234"/>
      <c r="D43" s="38">
        <f t="shared" ref="D43:I43" si="8">+D44</f>
        <v>0</v>
      </c>
      <c r="E43" s="38">
        <f t="shared" si="8"/>
        <v>0</v>
      </c>
      <c r="F43" s="38">
        <f t="shared" si="8"/>
        <v>0</v>
      </c>
      <c r="G43" s="38">
        <f t="shared" si="8"/>
        <v>0</v>
      </c>
      <c r="H43" s="38">
        <f t="shared" si="8"/>
        <v>0</v>
      </c>
      <c r="I43" s="38">
        <f t="shared" si="8"/>
        <v>0</v>
      </c>
    </row>
    <row r="44" spans="1:9" ht="16.5" thickBot="1" x14ac:dyDescent="0.3">
      <c r="A44" s="17"/>
      <c r="B44" s="206" t="s">
        <v>172</v>
      </c>
      <c r="C44" s="205"/>
      <c r="D44" s="32">
        <v>0</v>
      </c>
      <c r="E44" s="37">
        <v>0</v>
      </c>
      <c r="F44" s="37">
        <f>+D44+E44</f>
        <v>0</v>
      </c>
      <c r="G44" s="37">
        <v>0</v>
      </c>
      <c r="H44" s="37">
        <v>0</v>
      </c>
      <c r="I44" s="37">
        <f t="shared" si="6"/>
        <v>0</v>
      </c>
    </row>
    <row r="45" spans="1:9" ht="16.5" thickBot="1" x14ac:dyDescent="0.3">
      <c r="A45" s="21"/>
      <c r="B45" s="82"/>
      <c r="C45" s="10" t="s">
        <v>173</v>
      </c>
      <c r="D45" s="40">
        <f t="shared" ref="D45:I45" si="9">+D27+D39+D43</f>
        <v>3029894629</v>
      </c>
      <c r="E45" s="40">
        <f t="shared" si="9"/>
        <v>0</v>
      </c>
      <c r="F45" s="40">
        <f t="shared" si="9"/>
        <v>3029894629</v>
      </c>
      <c r="G45" s="40">
        <f t="shared" si="9"/>
        <v>46540484.259999998</v>
      </c>
      <c r="H45" s="40">
        <f t="shared" si="9"/>
        <v>3029894629</v>
      </c>
      <c r="I45" s="227">
        <f t="shared" si="9"/>
        <v>0</v>
      </c>
    </row>
    <row r="46" spans="1:9" ht="16.5" thickBot="1" x14ac:dyDescent="0.3">
      <c r="A46" s="89"/>
      <c r="B46" s="89"/>
      <c r="C46" s="89"/>
      <c r="D46" s="90"/>
      <c r="E46" s="90"/>
      <c r="F46" s="90"/>
      <c r="G46" s="229" t="s">
        <v>174</v>
      </c>
      <c r="H46" s="230"/>
      <c r="I46" s="228"/>
    </row>
    <row r="47" spans="1:9" ht="9.9499999999999993" customHeight="1" x14ac:dyDescent="0.25">
      <c r="A47" s="231"/>
      <c r="B47" s="231"/>
      <c r="C47" s="231"/>
      <c r="D47" s="231"/>
      <c r="E47" s="231"/>
      <c r="F47" s="231"/>
      <c r="G47" s="231"/>
      <c r="H47" s="231"/>
      <c r="I47" s="231"/>
    </row>
    <row r="48" spans="1:9" ht="9.9499999999999993" customHeight="1" x14ac:dyDescent="0.25"/>
  </sheetData>
  <mergeCells count="46">
    <mergeCell ref="I45:I46"/>
    <mergeCell ref="G46:H46"/>
    <mergeCell ref="A47:I47"/>
    <mergeCell ref="A39:C39"/>
    <mergeCell ref="B40:C40"/>
    <mergeCell ref="B41:C41"/>
    <mergeCell ref="B42:C42"/>
    <mergeCell ref="A43:C43"/>
    <mergeCell ref="B44:C44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A24:C26"/>
    <mergeCell ref="D24:H24"/>
    <mergeCell ref="I24:I25"/>
    <mergeCell ref="A27:C27"/>
    <mergeCell ref="B28:C28"/>
    <mergeCell ref="A17:C17"/>
    <mergeCell ref="A18:C18"/>
    <mergeCell ref="A19:C19"/>
    <mergeCell ref="A20:C20"/>
    <mergeCell ref="I21:I22"/>
    <mergeCell ref="G22:H22"/>
    <mergeCell ref="B12:C12"/>
    <mergeCell ref="B13:C13"/>
    <mergeCell ref="A14:C14"/>
    <mergeCell ref="B15:C15"/>
    <mergeCell ref="B16:C16"/>
    <mergeCell ref="A7:C7"/>
    <mergeCell ref="A8:C8"/>
    <mergeCell ref="A9:C9"/>
    <mergeCell ref="A10:C10"/>
    <mergeCell ref="A11:C11"/>
    <mergeCell ref="A1:I1"/>
    <mergeCell ref="A2:I2"/>
    <mergeCell ref="A3:I3"/>
    <mergeCell ref="A4:C6"/>
    <mergeCell ref="D4:H4"/>
    <mergeCell ref="I4:I5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="115" zoomScaleNormal="115" workbookViewId="0">
      <selection sqref="A1:H1"/>
    </sheetView>
  </sheetViews>
  <sheetFormatPr baseColWidth="10" defaultRowHeight="15" x14ac:dyDescent="0.25"/>
  <cols>
    <col min="1" max="1" width="6.85546875" customWidth="1"/>
    <col min="2" max="2" width="63.85546875" customWidth="1"/>
    <col min="3" max="4" width="19.140625" bestFit="1" customWidth="1"/>
    <col min="5" max="5" width="19.28515625" bestFit="1" customWidth="1"/>
    <col min="6" max="7" width="19.140625" bestFit="1" customWidth="1"/>
    <col min="8" max="8" width="19.28515625" bestFit="1" customWidth="1"/>
  </cols>
  <sheetData>
    <row r="1" spans="1:8" ht="15.75" x14ac:dyDescent="0.25">
      <c r="A1" s="186" t="s">
        <v>152</v>
      </c>
      <c r="B1" s="187"/>
      <c r="C1" s="187"/>
      <c r="D1" s="187"/>
      <c r="E1" s="187"/>
      <c r="F1" s="187"/>
      <c r="G1" s="187"/>
      <c r="H1" s="298"/>
    </row>
    <row r="2" spans="1:8" ht="15.75" x14ac:dyDescent="0.25">
      <c r="A2" s="189" t="s">
        <v>0</v>
      </c>
      <c r="B2" s="190"/>
      <c r="C2" s="190"/>
      <c r="D2" s="190"/>
      <c r="E2" s="190"/>
      <c r="F2" s="190"/>
      <c r="G2" s="190"/>
      <c r="H2" s="297"/>
    </row>
    <row r="3" spans="1:8" ht="15.75" x14ac:dyDescent="0.25">
      <c r="A3" s="189" t="s">
        <v>103</v>
      </c>
      <c r="B3" s="190"/>
      <c r="C3" s="190"/>
      <c r="D3" s="190"/>
      <c r="E3" s="190"/>
      <c r="F3" s="190"/>
      <c r="G3" s="190"/>
      <c r="H3" s="297"/>
    </row>
    <row r="4" spans="1:8" ht="16.5" thickBot="1" x14ac:dyDescent="0.3">
      <c r="A4" s="192" t="str">
        <f>+'Por objeto del Gasto'!A4:H4</f>
        <v>Del 1° de Enero al 31 de Marzo 2022</v>
      </c>
      <c r="B4" s="193"/>
      <c r="C4" s="193"/>
      <c r="D4" s="193"/>
      <c r="E4" s="193"/>
      <c r="F4" s="193"/>
      <c r="G4" s="193"/>
      <c r="H4" s="318"/>
    </row>
    <row r="5" spans="1:8" ht="16.5" thickBot="1" x14ac:dyDescent="0.3">
      <c r="A5" s="186" t="s">
        <v>2</v>
      </c>
      <c r="B5" s="188"/>
      <c r="C5" s="305" t="s">
        <v>3</v>
      </c>
      <c r="D5" s="302"/>
      <c r="E5" s="302"/>
      <c r="F5" s="302"/>
      <c r="G5" s="303"/>
      <c r="H5" s="198" t="s">
        <v>4</v>
      </c>
    </row>
    <row r="6" spans="1:8" ht="32.25" thickBot="1" x14ac:dyDescent="0.3">
      <c r="A6" s="189"/>
      <c r="B6" s="191"/>
      <c r="C6" s="161" t="s">
        <v>5</v>
      </c>
      <c r="D6" s="161" t="s">
        <v>6</v>
      </c>
      <c r="E6" s="161" t="s">
        <v>7</v>
      </c>
      <c r="F6" s="161" t="s">
        <v>8</v>
      </c>
      <c r="G6" s="161" t="s">
        <v>9</v>
      </c>
      <c r="H6" s="199"/>
    </row>
    <row r="7" spans="1:8" ht="16.5" thickBot="1" x14ac:dyDescent="0.3">
      <c r="A7" s="192"/>
      <c r="B7" s="194"/>
      <c r="C7" s="161">
        <v>1</v>
      </c>
      <c r="D7" s="161">
        <v>2</v>
      </c>
      <c r="E7" s="161" t="s">
        <v>10</v>
      </c>
      <c r="F7" s="161">
        <v>4</v>
      </c>
      <c r="G7" s="161">
        <v>5</v>
      </c>
      <c r="H7" s="161" t="s">
        <v>11</v>
      </c>
    </row>
    <row r="8" spans="1:8" ht="9.9499999999999993" customHeight="1" x14ac:dyDescent="0.25">
      <c r="A8" s="15"/>
      <c r="B8" s="16"/>
      <c r="C8" s="35"/>
      <c r="D8" s="35"/>
      <c r="E8" s="35"/>
      <c r="F8" s="35"/>
      <c r="G8" s="35"/>
      <c r="H8" s="35"/>
    </row>
    <row r="9" spans="1:8" ht="15.75" x14ac:dyDescent="0.25">
      <c r="A9" s="321" t="s">
        <v>104</v>
      </c>
      <c r="B9" s="322"/>
      <c r="C9" s="36">
        <f t="shared" ref="C9:H9" si="0">SUM(C10:C17)</f>
        <v>0</v>
      </c>
      <c r="D9" s="36">
        <f t="shared" si="0"/>
        <v>0</v>
      </c>
      <c r="E9" s="36">
        <f t="shared" si="0"/>
        <v>0</v>
      </c>
      <c r="F9" s="36">
        <f t="shared" si="0"/>
        <v>0</v>
      </c>
      <c r="G9" s="36">
        <f t="shared" si="0"/>
        <v>0</v>
      </c>
      <c r="H9" s="36">
        <f t="shared" si="0"/>
        <v>0</v>
      </c>
    </row>
    <row r="10" spans="1:8" ht="15.75" x14ac:dyDescent="0.25">
      <c r="A10" s="17"/>
      <c r="B10" s="18" t="s">
        <v>105</v>
      </c>
      <c r="C10" s="32"/>
      <c r="D10" s="32"/>
      <c r="E10" s="32"/>
      <c r="F10" s="32"/>
      <c r="G10" s="32"/>
      <c r="H10" s="32"/>
    </row>
    <row r="11" spans="1:8" ht="15.75" x14ac:dyDescent="0.25">
      <c r="A11" s="17"/>
      <c r="B11" s="18" t="s">
        <v>106</v>
      </c>
      <c r="C11" s="32"/>
      <c r="D11" s="32"/>
      <c r="E11" s="32"/>
      <c r="F11" s="32"/>
      <c r="G11" s="32"/>
      <c r="H11" s="32"/>
    </row>
    <row r="12" spans="1:8" ht="15.75" x14ac:dyDescent="0.25">
      <c r="A12" s="17"/>
      <c r="B12" s="18" t="s">
        <v>107</v>
      </c>
      <c r="C12" s="32"/>
      <c r="D12" s="32"/>
      <c r="E12" s="32"/>
      <c r="F12" s="32"/>
      <c r="G12" s="32"/>
      <c r="H12" s="32"/>
    </row>
    <row r="13" spans="1:8" ht="15.75" x14ac:dyDescent="0.25">
      <c r="A13" s="17"/>
      <c r="B13" s="18" t="s">
        <v>108</v>
      </c>
      <c r="C13" s="32"/>
      <c r="D13" s="32"/>
      <c r="E13" s="32"/>
      <c r="F13" s="32"/>
      <c r="G13" s="32"/>
      <c r="H13" s="32"/>
    </row>
    <row r="14" spans="1:8" ht="15.75" x14ac:dyDescent="0.25">
      <c r="A14" s="17"/>
      <c r="B14" s="18" t="s">
        <v>109</v>
      </c>
      <c r="C14" s="32"/>
      <c r="D14" s="32"/>
      <c r="E14" s="32"/>
      <c r="F14" s="32"/>
      <c r="G14" s="32"/>
      <c r="H14" s="32"/>
    </row>
    <row r="15" spans="1:8" ht="15.75" x14ac:dyDescent="0.25">
      <c r="A15" s="17"/>
      <c r="B15" s="18" t="s">
        <v>110</v>
      </c>
      <c r="C15" s="32"/>
      <c r="D15" s="32"/>
      <c r="E15" s="32"/>
      <c r="F15" s="32"/>
      <c r="G15" s="32"/>
      <c r="H15" s="32"/>
    </row>
    <row r="16" spans="1:8" ht="15.75" x14ac:dyDescent="0.25">
      <c r="A16" s="17"/>
      <c r="B16" s="18" t="s">
        <v>111</v>
      </c>
      <c r="C16" s="32"/>
      <c r="D16" s="32"/>
      <c r="E16" s="32"/>
      <c r="F16" s="32"/>
      <c r="G16" s="32"/>
      <c r="H16" s="32"/>
    </row>
    <row r="17" spans="1:8" ht="15.75" x14ac:dyDescent="0.25">
      <c r="A17" s="17"/>
      <c r="B17" s="18" t="s">
        <v>39</v>
      </c>
      <c r="C17" s="32"/>
      <c r="D17" s="32"/>
      <c r="E17" s="32"/>
      <c r="F17" s="32"/>
      <c r="G17" s="32"/>
      <c r="H17" s="32"/>
    </row>
    <row r="18" spans="1:8" ht="9.9499999999999993" customHeight="1" x14ac:dyDescent="0.25">
      <c r="A18" s="17"/>
      <c r="B18" s="18"/>
      <c r="C18" s="32"/>
      <c r="D18" s="32"/>
      <c r="E18" s="32"/>
      <c r="F18" s="32"/>
      <c r="G18" s="32"/>
      <c r="H18" s="32"/>
    </row>
    <row r="19" spans="1:8" ht="15.75" x14ac:dyDescent="0.25">
      <c r="A19" s="319" t="s">
        <v>112</v>
      </c>
      <c r="B19" s="320"/>
      <c r="C19" s="36">
        <f t="shared" ref="C19:H19" si="1">SUM(C20:C26)</f>
        <v>6439998260</v>
      </c>
      <c r="D19" s="36">
        <f t="shared" si="1"/>
        <v>0</v>
      </c>
      <c r="E19" s="36">
        <f t="shared" si="1"/>
        <v>6439998260</v>
      </c>
      <c r="F19" s="36">
        <f t="shared" si="1"/>
        <v>178907185.77000001</v>
      </c>
      <c r="G19" s="36">
        <f t="shared" si="1"/>
        <v>178907185.77000001</v>
      </c>
      <c r="H19" s="36">
        <f t="shared" si="1"/>
        <v>6261091074.2299995</v>
      </c>
    </row>
    <row r="20" spans="1:8" ht="15.75" x14ac:dyDescent="0.25">
      <c r="A20" s="17"/>
      <c r="B20" s="18" t="s">
        <v>113</v>
      </c>
      <c r="C20" s="37"/>
      <c r="D20" s="37"/>
      <c r="E20" s="37"/>
      <c r="F20" s="37"/>
      <c r="G20" s="37"/>
      <c r="H20" s="37"/>
    </row>
    <row r="21" spans="1:8" ht="15.75" x14ac:dyDescent="0.25">
      <c r="A21" s="17"/>
      <c r="B21" s="18" t="s">
        <v>114</v>
      </c>
      <c r="C21" s="37"/>
      <c r="D21" s="37"/>
      <c r="E21" s="37"/>
      <c r="F21" s="37"/>
      <c r="G21" s="37"/>
      <c r="H21" s="37"/>
    </row>
    <row r="22" spans="1:8" ht="15.75" x14ac:dyDescent="0.25">
      <c r="A22" s="17"/>
      <c r="B22" s="18" t="s">
        <v>115</v>
      </c>
      <c r="C22" s="37"/>
      <c r="D22" s="37"/>
      <c r="E22" s="37"/>
      <c r="F22" s="37"/>
      <c r="G22" s="37"/>
      <c r="H22" s="37"/>
    </row>
    <row r="23" spans="1:8" ht="15.75" x14ac:dyDescent="0.25">
      <c r="A23" s="17"/>
      <c r="B23" s="18" t="s">
        <v>116</v>
      </c>
      <c r="C23" s="37"/>
      <c r="D23" s="37"/>
      <c r="E23" s="37"/>
      <c r="F23" s="37"/>
      <c r="G23" s="37"/>
      <c r="H23" s="37"/>
    </row>
    <row r="24" spans="1:8" ht="15.75" x14ac:dyDescent="0.25">
      <c r="A24" s="17"/>
      <c r="B24" s="18" t="s">
        <v>117</v>
      </c>
      <c r="C24" s="37"/>
      <c r="D24" s="32"/>
      <c r="E24" s="37"/>
      <c r="F24" s="37"/>
      <c r="G24" s="32"/>
      <c r="H24" s="37"/>
    </row>
    <row r="25" spans="1:8" ht="15.75" x14ac:dyDescent="0.25">
      <c r="A25" s="17"/>
      <c r="B25" s="18" t="s">
        <v>118</v>
      </c>
      <c r="C25" s="37">
        <f>+'Por objeto del Gasto'!C83</f>
        <v>6439998260</v>
      </c>
      <c r="D25" s="37">
        <f>+'Por objeto del Gasto'!D83</f>
        <v>0</v>
      </c>
      <c r="E25" s="37">
        <f>+'Por objeto del Gasto'!E83</f>
        <v>6439998260</v>
      </c>
      <c r="F25" s="37">
        <f>+'Por objeto del Gasto'!F83</f>
        <v>178907185.77000001</v>
      </c>
      <c r="G25" s="37">
        <f>+'Por objeto del Gasto'!G83</f>
        <v>178907185.77000001</v>
      </c>
      <c r="H25" s="37">
        <f>+'Por objeto del Gasto'!H83</f>
        <v>6261091074.2299995</v>
      </c>
    </row>
    <row r="26" spans="1:8" ht="15.75" x14ac:dyDescent="0.25">
      <c r="A26" s="17"/>
      <c r="B26" s="18" t="s">
        <v>119</v>
      </c>
      <c r="C26" s="37"/>
      <c r="D26" s="37"/>
      <c r="E26" s="37"/>
      <c r="F26" s="37"/>
      <c r="G26" s="37"/>
      <c r="H26" s="37"/>
    </row>
    <row r="27" spans="1:8" ht="9.9499999999999993" customHeight="1" x14ac:dyDescent="0.25">
      <c r="A27" s="17"/>
      <c r="B27" s="18"/>
      <c r="C27" s="37"/>
      <c r="D27" s="37"/>
      <c r="E27" s="37"/>
      <c r="F27" s="37"/>
      <c r="G27" s="37"/>
      <c r="H27" s="37"/>
    </row>
    <row r="28" spans="1:8" ht="15.75" x14ac:dyDescent="0.25">
      <c r="A28" s="319" t="s">
        <v>120</v>
      </c>
      <c r="B28" s="320"/>
      <c r="C28" s="38">
        <f t="shared" ref="C28:H28" si="2">SUM(C29:C37)</f>
        <v>0</v>
      </c>
      <c r="D28" s="38">
        <f t="shared" si="2"/>
        <v>0</v>
      </c>
      <c r="E28" s="38">
        <f t="shared" si="2"/>
        <v>0</v>
      </c>
      <c r="F28" s="38">
        <f t="shared" si="2"/>
        <v>0</v>
      </c>
      <c r="G28" s="38">
        <f t="shared" si="2"/>
        <v>0</v>
      </c>
      <c r="H28" s="38">
        <f t="shared" si="2"/>
        <v>0</v>
      </c>
    </row>
    <row r="29" spans="1:8" ht="15.75" x14ac:dyDescent="0.25">
      <c r="A29" s="17"/>
      <c r="B29" s="18" t="s">
        <v>121</v>
      </c>
      <c r="C29" s="37"/>
      <c r="D29" s="37"/>
      <c r="E29" s="37"/>
      <c r="F29" s="37"/>
      <c r="G29" s="37"/>
      <c r="H29" s="37"/>
    </row>
    <row r="30" spans="1:8" ht="15.75" x14ac:dyDescent="0.25">
      <c r="A30" s="17"/>
      <c r="B30" s="18" t="s">
        <v>122</v>
      </c>
      <c r="C30" s="37"/>
      <c r="D30" s="37"/>
      <c r="E30" s="37"/>
      <c r="F30" s="37"/>
      <c r="G30" s="37"/>
      <c r="H30" s="37"/>
    </row>
    <row r="31" spans="1:8" ht="15.75" x14ac:dyDescent="0.25">
      <c r="A31" s="17"/>
      <c r="B31" s="18" t="s">
        <v>123</v>
      </c>
      <c r="C31" s="37"/>
      <c r="D31" s="37"/>
      <c r="E31" s="37"/>
      <c r="F31" s="37"/>
      <c r="G31" s="37"/>
      <c r="H31" s="37"/>
    </row>
    <row r="32" spans="1:8" ht="15.75" x14ac:dyDescent="0.25">
      <c r="A32" s="17"/>
      <c r="B32" s="18" t="s">
        <v>124</v>
      </c>
      <c r="C32" s="37"/>
      <c r="D32" s="37"/>
      <c r="E32" s="37"/>
      <c r="F32" s="37"/>
      <c r="G32" s="37"/>
      <c r="H32" s="37"/>
    </row>
    <row r="33" spans="1:8" ht="15.75" x14ac:dyDescent="0.25">
      <c r="A33" s="17"/>
      <c r="B33" s="18" t="s">
        <v>125</v>
      </c>
      <c r="C33" s="37"/>
      <c r="D33" s="37"/>
      <c r="E33" s="37"/>
      <c r="F33" s="37"/>
      <c r="G33" s="37"/>
      <c r="H33" s="37"/>
    </row>
    <row r="34" spans="1:8" ht="15.75" x14ac:dyDescent="0.25">
      <c r="A34" s="17"/>
      <c r="B34" s="18" t="s">
        <v>126</v>
      </c>
      <c r="C34" s="37"/>
      <c r="D34" s="37"/>
      <c r="E34" s="37"/>
      <c r="F34" s="37"/>
      <c r="G34" s="37"/>
      <c r="H34" s="37"/>
    </row>
    <row r="35" spans="1:8" ht="15.75" x14ac:dyDescent="0.25">
      <c r="A35" s="17"/>
      <c r="B35" s="18" t="s">
        <v>127</v>
      </c>
      <c r="C35" s="37"/>
      <c r="D35" s="37"/>
      <c r="E35" s="37"/>
      <c r="F35" s="37"/>
      <c r="G35" s="37"/>
      <c r="H35" s="37"/>
    </row>
    <row r="36" spans="1:8" ht="15.75" x14ac:dyDescent="0.25">
      <c r="A36" s="17"/>
      <c r="B36" s="18" t="s">
        <v>128</v>
      </c>
      <c r="C36" s="37"/>
      <c r="D36" s="37"/>
      <c r="E36" s="37"/>
      <c r="F36" s="37"/>
      <c r="G36" s="37"/>
      <c r="H36" s="37"/>
    </row>
    <row r="37" spans="1:8" ht="15.75" x14ac:dyDescent="0.25">
      <c r="A37" s="17"/>
      <c r="B37" s="18" t="s">
        <v>129</v>
      </c>
      <c r="C37" s="37"/>
      <c r="D37" s="37"/>
      <c r="E37" s="37"/>
      <c r="F37" s="37"/>
      <c r="G37" s="37"/>
      <c r="H37" s="37"/>
    </row>
    <row r="38" spans="1:8" ht="9.9499999999999993" customHeight="1" x14ac:dyDescent="0.25">
      <c r="A38" s="17"/>
      <c r="B38" s="18"/>
      <c r="C38" s="37"/>
      <c r="D38" s="37"/>
      <c r="E38" s="37"/>
      <c r="F38" s="37"/>
      <c r="G38" s="37"/>
      <c r="H38" s="37"/>
    </row>
    <row r="39" spans="1:8" ht="15.75" x14ac:dyDescent="0.25">
      <c r="A39" s="319" t="s">
        <v>130</v>
      </c>
      <c r="B39" s="320"/>
      <c r="C39" s="38">
        <f t="shared" ref="C39:H39" si="3">SUM(C40:C42)</f>
        <v>0</v>
      </c>
      <c r="D39" s="38">
        <f t="shared" si="3"/>
        <v>0</v>
      </c>
      <c r="E39" s="38">
        <f t="shared" si="3"/>
        <v>0</v>
      </c>
      <c r="F39" s="38">
        <f t="shared" si="3"/>
        <v>0</v>
      </c>
      <c r="G39" s="38">
        <f t="shared" si="3"/>
        <v>0</v>
      </c>
      <c r="H39" s="38">
        <f t="shared" si="3"/>
        <v>0</v>
      </c>
    </row>
    <row r="40" spans="1:8" ht="30.75" x14ac:dyDescent="0.25">
      <c r="A40" s="17"/>
      <c r="B40" s="18" t="s">
        <v>131</v>
      </c>
      <c r="C40" s="37"/>
      <c r="D40" s="37"/>
      <c r="E40" s="37"/>
      <c r="F40" s="37"/>
      <c r="G40" s="37"/>
      <c r="H40" s="37"/>
    </row>
    <row r="41" spans="1:8" ht="30.75" x14ac:dyDescent="0.25">
      <c r="A41" s="17"/>
      <c r="B41" s="18" t="s">
        <v>132</v>
      </c>
      <c r="C41" s="37"/>
      <c r="D41" s="37"/>
      <c r="E41" s="37"/>
      <c r="F41" s="37"/>
      <c r="G41" s="37"/>
      <c r="H41" s="37"/>
    </row>
    <row r="42" spans="1:8" ht="15.75" x14ac:dyDescent="0.25">
      <c r="A42" s="17"/>
      <c r="B42" s="18" t="s">
        <v>133</v>
      </c>
      <c r="C42" s="37"/>
      <c r="D42" s="37"/>
      <c r="E42" s="37"/>
      <c r="F42" s="37"/>
      <c r="G42" s="37"/>
      <c r="H42" s="37"/>
    </row>
    <row r="43" spans="1:8" ht="15.75" x14ac:dyDescent="0.25">
      <c r="A43" s="17"/>
      <c r="B43" s="18" t="s">
        <v>134</v>
      </c>
      <c r="C43" s="37"/>
      <c r="D43" s="37"/>
      <c r="E43" s="37"/>
      <c r="F43" s="37"/>
      <c r="G43" s="37"/>
      <c r="H43" s="37"/>
    </row>
    <row r="44" spans="1:8" ht="11.25" customHeight="1" thickBot="1" x14ac:dyDescent="0.3">
      <c r="A44" s="19"/>
      <c r="B44" s="20"/>
      <c r="C44" s="39"/>
      <c r="D44" s="39"/>
      <c r="E44" s="39"/>
      <c r="F44" s="39"/>
      <c r="G44" s="39"/>
      <c r="H44" s="39"/>
    </row>
    <row r="45" spans="1:8" ht="16.5" thickBot="1" x14ac:dyDescent="0.3">
      <c r="A45" s="21"/>
      <c r="B45" s="22" t="s">
        <v>84</v>
      </c>
      <c r="C45" s="40">
        <f t="shared" ref="C45:H45" si="4">+C9+C19+C28+C39</f>
        <v>6439998260</v>
      </c>
      <c r="D45" s="40">
        <f t="shared" si="4"/>
        <v>0</v>
      </c>
      <c r="E45" s="40">
        <f t="shared" si="4"/>
        <v>6439998260</v>
      </c>
      <c r="F45" s="40">
        <f t="shared" si="4"/>
        <v>178907185.77000001</v>
      </c>
      <c r="G45" s="40">
        <f t="shared" si="4"/>
        <v>178907185.77000001</v>
      </c>
      <c r="H45" s="40">
        <f t="shared" si="4"/>
        <v>6261091074.2299995</v>
      </c>
    </row>
    <row r="46" spans="1:8" ht="12" customHeight="1" x14ac:dyDescent="0.25">
      <c r="A46" s="79" t="s">
        <v>151</v>
      </c>
      <c r="B46" s="1"/>
      <c r="C46" s="1"/>
      <c r="D46" s="1"/>
      <c r="E46" s="1"/>
      <c r="F46" s="1"/>
      <c r="G46" s="1"/>
      <c r="H46" s="1"/>
    </row>
    <row r="47" spans="1:8" ht="12" customHeight="1" x14ac:dyDescent="0.25">
      <c r="A47" s="2"/>
      <c r="B47" s="1"/>
      <c r="C47" s="1"/>
      <c r="D47" s="1"/>
      <c r="E47" s="1"/>
      <c r="F47" s="1"/>
      <c r="G47" s="1"/>
      <c r="H47" s="1"/>
    </row>
  </sheetData>
  <mergeCells count="11">
    <mergeCell ref="A39:B39"/>
    <mergeCell ref="A1:H1"/>
    <mergeCell ref="A2:H2"/>
    <mergeCell ref="A3:H3"/>
    <mergeCell ref="A4:H4"/>
    <mergeCell ref="A5:B7"/>
    <mergeCell ref="C5:G5"/>
    <mergeCell ref="H5:H6"/>
    <mergeCell ref="A9:B9"/>
    <mergeCell ref="A19:B19"/>
    <mergeCell ref="A28:B28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115" zoomScaleNormal="115" workbookViewId="0">
      <selection sqref="A1:D1"/>
    </sheetView>
  </sheetViews>
  <sheetFormatPr baseColWidth="10" defaultRowHeight="15" x14ac:dyDescent="0.25"/>
  <cols>
    <col min="1" max="1" width="52.5703125" bestFit="1" customWidth="1"/>
    <col min="2" max="2" width="41.5703125" customWidth="1"/>
    <col min="3" max="3" width="20" customWidth="1"/>
    <col min="4" max="4" width="25.5703125" customWidth="1"/>
    <col min="5" max="5" width="18.140625" customWidth="1"/>
    <col min="6" max="6" width="17.7109375" customWidth="1"/>
    <col min="7" max="7" width="17.42578125" customWidth="1"/>
    <col min="8" max="8" width="17.7109375" customWidth="1"/>
  </cols>
  <sheetData>
    <row r="1" spans="1:8" ht="15.75" x14ac:dyDescent="0.25">
      <c r="A1" s="186" t="s">
        <v>152</v>
      </c>
      <c r="B1" s="187"/>
      <c r="C1" s="187"/>
      <c r="D1" s="298"/>
      <c r="E1" s="1"/>
      <c r="F1" s="1"/>
      <c r="G1" s="1"/>
      <c r="H1" s="1"/>
    </row>
    <row r="2" spans="1:8" ht="15.75" x14ac:dyDescent="0.25">
      <c r="A2" s="189" t="s">
        <v>135</v>
      </c>
      <c r="B2" s="190"/>
      <c r="C2" s="190"/>
      <c r="D2" s="297"/>
      <c r="E2" s="1"/>
      <c r="F2" s="1"/>
      <c r="G2" s="1"/>
      <c r="H2" s="1"/>
    </row>
    <row r="3" spans="1:8" ht="16.5" thickBot="1" x14ac:dyDescent="0.3">
      <c r="A3" s="192" t="str">
        <f>+'Por objeto del Gasto'!A4:H4</f>
        <v>Del 1° de Enero al 31 de Marzo 2022</v>
      </c>
      <c r="B3" s="193"/>
      <c r="C3" s="193"/>
      <c r="D3" s="318"/>
      <c r="E3" s="1"/>
      <c r="F3" s="1"/>
      <c r="G3" s="1"/>
      <c r="H3" s="1"/>
    </row>
    <row r="4" spans="1:8" ht="16.5" thickBot="1" x14ac:dyDescent="0.3">
      <c r="A4" s="325"/>
      <c r="B4" s="325"/>
      <c r="C4" s="325"/>
      <c r="D4" s="325"/>
      <c r="E4" s="1"/>
      <c r="F4" s="1"/>
      <c r="G4" s="1"/>
      <c r="H4" s="1"/>
    </row>
    <row r="5" spans="1:8" ht="16.5" thickBot="1" x14ac:dyDescent="0.3">
      <c r="A5" s="326" t="s">
        <v>136</v>
      </c>
      <c r="B5" s="171" t="s">
        <v>137</v>
      </c>
      <c r="C5" s="171" t="s">
        <v>138</v>
      </c>
      <c r="D5" s="171" t="s">
        <v>135</v>
      </c>
      <c r="E5" s="1"/>
      <c r="F5" s="1"/>
      <c r="G5" s="1"/>
      <c r="H5" s="1"/>
    </row>
    <row r="6" spans="1:8" ht="16.5" thickBot="1" x14ac:dyDescent="0.3">
      <c r="A6" s="327"/>
      <c r="B6" s="160" t="s">
        <v>139</v>
      </c>
      <c r="C6" s="160" t="s">
        <v>140</v>
      </c>
      <c r="D6" s="160" t="s">
        <v>141</v>
      </c>
      <c r="E6" s="1"/>
      <c r="F6" s="1"/>
      <c r="G6" s="1"/>
      <c r="H6" s="1"/>
    </row>
    <row r="7" spans="1:8" ht="16.5" thickBot="1" x14ac:dyDescent="0.3">
      <c r="A7" s="195" t="s">
        <v>142</v>
      </c>
      <c r="B7" s="196"/>
      <c r="C7" s="196"/>
      <c r="D7" s="324"/>
      <c r="E7" s="1"/>
      <c r="F7" s="1"/>
      <c r="G7" s="1"/>
      <c r="H7" s="1"/>
    </row>
    <row r="8" spans="1:8" ht="16.5" thickBot="1" x14ac:dyDescent="0.3">
      <c r="A8" s="23"/>
      <c r="B8" s="24"/>
      <c r="C8" s="24"/>
      <c r="D8" s="24"/>
      <c r="E8" s="1"/>
      <c r="F8" s="1"/>
      <c r="G8" s="1"/>
      <c r="H8" s="1"/>
    </row>
    <row r="9" spans="1:8" ht="16.5" thickBot="1" x14ac:dyDescent="0.3">
      <c r="A9" s="25"/>
      <c r="B9" s="26"/>
      <c r="C9" s="26"/>
      <c r="D9" s="26"/>
      <c r="E9" s="1"/>
      <c r="F9" s="1"/>
      <c r="G9" s="1"/>
      <c r="H9" s="1"/>
    </row>
    <row r="10" spans="1:8" ht="16.5" thickBot="1" x14ac:dyDescent="0.3">
      <c r="A10" s="25"/>
      <c r="B10" s="26"/>
      <c r="C10" s="26"/>
      <c r="D10" s="26"/>
      <c r="E10" s="1"/>
      <c r="F10" s="1"/>
      <c r="G10" s="1"/>
      <c r="H10" s="1"/>
    </row>
    <row r="11" spans="1:8" ht="16.5" thickBot="1" x14ac:dyDescent="0.3">
      <c r="A11" s="25"/>
      <c r="B11" s="26"/>
      <c r="C11" s="26"/>
      <c r="D11" s="26"/>
      <c r="E11" s="1"/>
      <c r="F11" s="1"/>
      <c r="G11" s="1"/>
      <c r="H11" s="1"/>
    </row>
    <row r="12" spans="1:8" ht="16.5" thickBot="1" x14ac:dyDescent="0.3">
      <c r="A12" s="25"/>
      <c r="B12" s="26"/>
      <c r="C12" s="26"/>
      <c r="D12" s="26"/>
      <c r="E12" s="1"/>
      <c r="F12" s="1"/>
      <c r="G12" s="1"/>
      <c r="H12" s="1"/>
    </row>
    <row r="13" spans="1:8" ht="16.5" thickBot="1" x14ac:dyDescent="0.3">
      <c r="A13" s="25"/>
      <c r="B13" s="26"/>
      <c r="C13" s="26"/>
      <c r="D13" s="26"/>
      <c r="E13" s="1"/>
      <c r="F13" s="1"/>
      <c r="G13" s="1"/>
      <c r="H13" s="1"/>
    </row>
    <row r="14" spans="1:8" ht="16.5" thickBot="1" x14ac:dyDescent="0.3">
      <c r="A14" s="25"/>
      <c r="B14" s="26"/>
      <c r="C14" s="26"/>
      <c r="D14" s="26"/>
      <c r="E14" s="1"/>
      <c r="F14" s="1"/>
      <c r="G14" s="1"/>
      <c r="H14" s="1"/>
    </row>
    <row r="15" spans="1:8" ht="16.5" thickBot="1" x14ac:dyDescent="0.3">
      <c r="A15" s="27" t="s">
        <v>143</v>
      </c>
      <c r="B15" s="26"/>
      <c r="C15" s="26"/>
      <c r="D15" s="26"/>
      <c r="E15" s="1"/>
      <c r="F15" s="1"/>
      <c r="G15" s="1"/>
      <c r="H15" s="1"/>
    </row>
    <row r="16" spans="1:8" ht="16.5" thickBot="1" x14ac:dyDescent="0.3">
      <c r="A16" s="25"/>
      <c r="B16" s="26"/>
      <c r="C16" s="26"/>
      <c r="D16" s="26"/>
      <c r="E16" s="1"/>
      <c r="F16" s="1"/>
      <c r="G16" s="1"/>
      <c r="H16" s="1"/>
    </row>
    <row r="17" spans="1:8" ht="16.5" thickBot="1" x14ac:dyDescent="0.3">
      <c r="A17" s="195" t="s">
        <v>144</v>
      </c>
      <c r="B17" s="196"/>
      <c r="C17" s="196"/>
      <c r="D17" s="324"/>
      <c r="E17" s="1"/>
      <c r="F17" s="1"/>
      <c r="G17" s="1"/>
      <c r="H17" s="1"/>
    </row>
    <row r="18" spans="1:8" ht="16.5" thickBot="1" x14ac:dyDescent="0.3">
      <c r="A18" s="23"/>
      <c r="B18" s="24"/>
      <c r="C18" s="24"/>
      <c r="D18" s="24"/>
      <c r="E18" s="1"/>
      <c r="F18" s="1"/>
      <c r="G18" s="1"/>
      <c r="H18" s="1"/>
    </row>
    <row r="19" spans="1:8" ht="16.5" thickBot="1" x14ac:dyDescent="0.3">
      <c r="A19" s="25"/>
      <c r="B19" s="26"/>
      <c r="C19" s="26"/>
      <c r="D19" s="26"/>
      <c r="E19" s="1"/>
      <c r="F19" s="1"/>
      <c r="G19" s="1"/>
      <c r="H19" s="1"/>
    </row>
    <row r="20" spans="1:8" ht="16.5" thickBot="1" x14ac:dyDescent="0.3">
      <c r="A20" s="25"/>
      <c r="B20" s="26"/>
      <c r="C20" s="26"/>
      <c r="D20" s="26"/>
      <c r="E20" s="1"/>
      <c r="F20" s="1"/>
      <c r="G20" s="1"/>
      <c r="H20" s="1"/>
    </row>
    <row r="21" spans="1:8" ht="16.5" thickBot="1" x14ac:dyDescent="0.3">
      <c r="A21" s="25"/>
      <c r="B21" s="26"/>
      <c r="C21" s="26"/>
      <c r="D21" s="26"/>
      <c r="E21" s="1"/>
      <c r="F21" s="1"/>
      <c r="G21" s="1"/>
      <c r="H21" s="1"/>
    </row>
    <row r="22" spans="1:8" ht="16.5" thickBot="1" x14ac:dyDescent="0.3">
      <c r="A22" s="25"/>
      <c r="B22" s="26"/>
      <c r="C22" s="26"/>
      <c r="D22" s="26"/>
      <c r="E22" s="1"/>
      <c r="F22" s="1"/>
      <c r="G22" s="1"/>
      <c r="H22" s="1"/>
    </row>
    <row r="23" spans="1:8" ht="16.5" thickBot="1" x14ac:dyDescent="0.3">
      <c r="A23" s="25"/>
      <c r="B23" s="26"/>
      <c r="C23" s="26"/>
      <c r="D23" s="26"/>
      <c r="E23" s="1"/>
      <c r="F23" s="1"/>
      <c r="G23" s="1"/>
      <c r="H23" s="1"/>
    </row>
    <row r="24" spans="1:8" ht="16.5" thickBot="1" x14ac:dyDescent="0.3">
      <c r="A24" s="25"/>
      <c r="B24" s="26"/>
      <c r="C24" s="26"/>
      <c r="D24" s="26"/>
      <c r="E24" s="1"/>
      <c r="F24" s="1"/>
      <c r="G24" s="1"/>
      <c r="H24" s="1"/>
    </row>
    <row r="25" spans="1:8" ht="16.5" thickBot="1" x14ac:dyDescent="0.3">
      <c r="A25" s="27" t="s">
        <v>145</v>
      </c>
      <c r="B25" s="28"/>
      <c r="C25" s="28"/>
      <c r="D25" s="28"/>
      <c r="E25" s="1"/>
      <c r="F25" s="1"/>
      <c r="G25" s="1"/>
      <c r="H25" s="1"/>
    </row>
    <row r="26" spans="1:8" ht="16.5" thickBot="1" x14ac:dyDescent="0.3">
      <c r="A26" s="27"/>
      <c r="B26" s="28"/>
      <c r="C26" s="28"/>
      <c r="D26" s="28"/>
      <c r="E26" s="1"/>
      <c r="F26" s="1"/>
      <c r="G26" s="1"/>
      <c r="H26" s="1"/>
    </row>
    <row r="27" spans="1:8" ht="16.5" thickBot="1" x14ac:dyDescent="0.3">
      <c r="A27" s="29" t="s">
        <v>146</v>
      </c>
      <c r="B27" s="30"/>
      <c r="C27" s="30"/>
      <c r="D27" s="30"/>
      <c r="E27" s="1"/>
      <c r="F27" s="1"/>
      <c r="G27" s="1"/>
      <c r="H27" s="1"/>
    </row>
    <row r="28" spans="1:8" ht="15.75" x14ac:dyDescent="0.25">
      <c r="A28" s="79" t="s">
        <v>151</v>
      </c>
      <c r="B28" s="1"/>
      <c r="C28" s="1"/>
      <c r="D28" s="1"/>
      <c r="E28" s="1"/>
      <c r="F28" s="1"/>
      <c r="G28" s="1"/>
      <c r="H28" s="1"/>
    </row>
    <row r="29" spans="1:8" x14ac:dyDescent="0.25">
      <c r="A29" s="70"/>
      <c r="B29" s="41"/>
      <c r="C29" s="323"/>
      <c r="D29" s="323"/>
      <c r="F29" s="44"/>
      <c r="G29" s="44"/>
    </row>
    <row r="30" spans="1:8" x14ac:dyDescent="0.25">
      <c r="A30" s="46"/>
    </row>
  </sheetData>
  <mergeCells count="8">
    <mergeCell ref="C29:D29"/>
    <mergeCell ref="A7:D7"/>
    <mergeCell ref="A17:D17"/>
    <mergeCell ref="A1:D1"/>
    <mergeCell ref="A2:D2"/>
    <mergeCell ref="A3:D3"/>
    <mergeCell ref="A4:D4"/>
    <mergeCell ref="A5:A6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5" zoomScaleNormal="85" workbookViewId="0">
      <selection sqref="A1:C1"/>
    </sheetView>
  </sheetViews>
  <sheetFormatPr baseColWidth="10" defaultRowHeight="15" x14ac:dyDescent="0.25"/>
  <cols>
    <col min="1" max="1" width="62.28515625" customWidth="1"/>
    <col min="2" max="2" width="41.5703125" customWidth="1"/>
    <col min="3" max="3" width="21.85546875" customWidth="1"/>
    <col min="4" max="4" width="25.5703125" customWidth="1"/>
    <col min="5" max="5" width="18.140625" customWidth="1"/>
    <col min="6" max="6" width="17.7109375" customWidth="1"/>
    <col min="7" max="7" width="17.42578125" customWidth="1"/>
    <col min="8" max="8" width="17.7109375" customWidth="1"/>
  </cols>
  <sheetData>
    <row r="1" spans="1:8" ht="15.75" x14ac:dyDescent="0.25">
      <c r="A1" s="186" t="s">
        <v>152</v>
      </c>
      <c r="B1" s="187"/>
      <c r="C1" s="298"/>
      <c r="D1" s="1"/>
      <c r="E1" s="1"/>
      <c r="F1" s="1"/>
      <c r="G1" s="1"/>
      <c r="H1" s="1"/>
    </row>
    <row r="2" spans="1:8" ht="15.75" x14ac:dyDescent="0.25">
      <c r="A2" s="189" t="s">
        <v>147</v>
      </c>
      <c r="B2" s="190"/>
      <c r="C2" s="297"/>
      <c r="D2" s="1"/>
      <c r="E2" s="1"/>
      <c r="F2" s="1"/>
      <c r="G2" s="1"/>
      <c r="H2" s="1"/>
    </row>
    <row r="3" spans="1:8" ht="16.5" thickBot="1" x14ac:dyDescent="0.3">
      <c r="A3" s="192" t="str">
        <f>+'Por objeto del Gasto'!A4:H4</f>
        <v>Del 1° de Enero al 31 de Marzo 2022</v>
      </c>
      <c r="B3" s="193"/>
      <c r="C3" s="318"/>
      <c r="D3" s="1"/>
      <c r="E3" s="1"/>
      <c r="F3" s="1"/>
      <c r="G3" s="1"/>
      <c r="H3" s="1"/>
    </row>
    <row r="4" spans="1:8" ht="16.5" thickBot="1" x14ac:dyDescent="0.3">
      <c r="A4" s="325"/>
      <c r="B4" s="325"/>
      <c r="C4" s="325"/>
      <c r="D4" s="1"/>
      <c r="E4" s="1"/>
      <c r="F4" s="1"/>
      <c r="G4" s="1"/>
      <c r="H4" s="1"/>
    </row>
    <row r="5" spans="1:8" ht="16.5" thickBot="1" x14ac:dyDescent="0.3">
      <c r="A5" s="172" t="s">
        <v>136</v>
      </c>
      <c r="B5" s="171" t="s">
        <v>8</v>
      </c>
      <c r="C5" s="171" t="s">
        <v>9</v>
      </c>
      <c r="D5" s="1"/>
      <c r="E5" s="1"/>
      <c r="F5" s="1"/>
      <c r="G5" s="1"/>
      <c r="H5" s="1"/>
    </row>
    <row r="6" spans="1:8" ht="16.5" thickBot="1" x14ac:dyDescent="0.3">
      <c r="A6" s="195" t="s">
        <v>142</v>
      </c>
      <c r="B6" s="196"/>
      <c r="C6" s="324"/>
      <c r="D6" s="1"/>
      <c r="E6" s="1"/>
      <c r="F6" s="1"/>
      <c r="G6" s="1"/>
      <c r="H6" s="1"/>
    </row>
    <row r="7" spans="1:8" ht="16.5" thickBot="1" x14ac:dyDescent="0.3">
      <c r="A7" s="23"/>
      <c r="B7" s="24"/>
      <c r="C7" s="24"/>
      <c r="D7" s="1"/>
      <c r="E7" s="1"/>
      <c r="F7" s="1"/>
      <c r="G7" s="1"/>
      <c r="H7" s="1"/>
    </row>
    <row r="8" spans="1:8" ht="16.5" thickBot="1" x14ac:dyDescent="0.3">
      <c r="A8" s="25"/>
      <c r="B8" s="26"/>
      <c r="C8" s="26"/>
      <c r="D8" s="1"/>
      <c r="E8" s="1"/>
      <c r="F8" s="1"/>
      <c r="G8" s="1"/>
      <c r="H8" s="1"/>
    </row>
    <row r="9" spans="1:8" ht="16.5" thickBot="1" x14ac:dyDescent="0.3">
      <c r="A9" s="25"/>
      <c r="B9" s="26"/>
      <c r="C9" s="26"/>
      <c r="D9" s="1"/>
      <c r="E9" s="1"/>
      <c r="F9" s="1"/>
      <c r="G9" s="1"/>
      <c r="H9" s="1"/>
    </row>
    <row r="10" spans="1:8" ht="16.5" thickBot="1" x14ac:dyDescent="0.3">
      <c r="A10" s="25"/>
      <c r="B10" s="26"/>
      <c r="C10" s="26"/>
      <c r="D10" s="1"/>
      <c r="E10" s="1"/>
      <c r="F10" s="1"/>
      <c r="G10" s="1"/>
      <c r="H10" s="1"/>
    </row>
    <row r="11" spans="1:8" ht="16.5" thickBot="1" x14ac:dyDescent="0.3">
      <c r="A11" s="25"/>
      <c r="B11" s="26"/>
      <c r="C11" s="26"/>
      <c r="D11" s="1"/>
      <c r="E11" s="1"/>
      <c r="F11" s="1"/>
      <c r="G11" s="1"/>
      <c r="H11" s="1"/>
    </row>
    <row r="12" spans="1:8" ht="16.5" thickBot="1" x14ac:dyDescent="0.3">
      <c r="A12" s="25"/>
      <c r="B12" s="26"/>
      <c r="C12" s="26"/>
      <c r="D12" s="1"/>
      <c r="E12" s="1"/>
      <c r="F12" s="1"/>
      <c r="G12" s="1"/>
      <c r="H12" s="1"/>
    </row>
    <row r="13" spans="1:8" ht="16.5" thickBot="1" x14ac:dyDescent="0.3">
      <c r="A13" s="25"/>
      <c r="B13" s="26"/>
      <c r="C13" s="26"/>
      <c r="D13" s="1"/>
      <c r="E13" s="1"/>
      <c r="F13" s="1"/>
      <c r="G13" s="1"/>
      <c r="H13" s="1"/>
    </row>
    <row r="14" spans="1:8" ht="16.5" thickBot="1" x14ac:dyDescent="0.3">
      <c r="A14" s="27" t="s">
        <v>148</v>
      </c>
      <c r="B14" s="26"/>
      <c r="C14" s="26"/>
      <c r="D14" s="1"/>
      <c r="E14" s="1"/>
      <c r="F14" s="1"/>
      <c r="G14" s="1"/>
      <c r="H14" s="1"/>
    </row>
    <row r="15" spans="1:8" ht="16.5" thickBot="1" x14ac:dyDescent="0.3">
      <c r="A15" s="25"/>
      <c r="B15" s="26"/>
      <c r="C15" s="26"/>
      <c r="D15" s="1"/>
      <c r="E15" s="1"/>
      <c r="F15" s="1"/>
      <c r="G15" s="1"/>
      <c r="H15" s="1"/>
    </row>
    <row r="16" spans="1:8" ht="16.5" thickBot="1" x14ac:dyDescent="0.3">
      <c r="A16" s="195" t="s">
        <v>144</v>
      </c>
      <c r="B16" s="196"/>
      <c r="C16" s="324"/>
      <c r="D16" s="1"/>
      <c r="E16" s="1"/>
      <c r="F16" s="1"/>
      <c r="G16" s="1"/>
      <c r="H16" s="1"/>
    </row>
    <row r="17" spans="1:8" ht="16.5" thickBot="1" x14ac:dyDescent="0.3">
      <c r="A17" s="23"/>
      <c r="B17" s="24"/>
      <c r="C17" s="24"/>
      <c r="D17" s="1"/>
      <c r="E17" s="1"/>
      <c r="F17" s="1"/>
      <c r="G17" s="1"/>
      <c r="H17" s="1"/>
    </row>
    <row r="18" spans="1:8" ht="16.5" thickBot="1" x14ac:dyDescent="0.3">
      <c r="A18" s="25"/>
      <c r="B18" s="26"/>
      <c r="C18" s="26"/>
      <c r="D18" s="1"/>
      <c r="E18" s="1"/>
      <c r="F18" s="1"/>
      <c r="G18" s="1"/>
      <c r="H18" s="1"/>
    </row>
    <row r="19" spans="1:8" ht="16.5" thickBot="1" x14ac:dyDescent="0.3">
      <c r="A19" s="25"/>
      <c r="B19" s="26"/>
      <c r="C19" s="26"/>
      <c r="D19" s="1"/>
      <c r="E19" s="1"/>
      <c r="F19" s="1"/>
      <c r="G19" s="1"/>
      <c r="H19" s="1"/>
    </row>
    <row r="20" spans="1:8" ht="16.5" thickBot="1" x14ac:dyDescent="0.3">
      <c r="A20" s="25"/>
      <c r="B20" s="26"/>
      <c r="C20" s="26"/>
      <c r="D20" s="1"/>
      <c r="E20" s="1"/>
      <c r="F20" s="1"/>
      <c r="G20" s="1"/>
      <c r="H20" s="1"/>
    </row>
    <row r="21" spans="1:8" ht="16.5" thickBot="1" x14ac:dyDescent="0.3">
      <c r="A21" s="25"/>
      <c r="B21" s="26"/>
      <c r="C21" s="26"/>
      <c r="D21" s="1"/>
      <c r="E21" s="1"/>
      <c r="F21" s="1"/>
      <c r="G21" s="1"/>
      <c r="H21" s="1"/>
    </row>
    <row r="22" spans="1:8" ht="16.5" thickBot="1" x14ac:dyDescent="0.3">
      <c r="A22" s="27" t="s">
        <v>149</v>
      </c>
      <c r="B22" s="26"/>
      <c r="C22" s="26"/>
      <c r="D22" s="1"/>
      <c r="E22" s="1"/>
      <c r="F22" s="1"/>
      <c r="G22" s="1"/>
      <c r="H22" s="1"/>
    </row>
    <row r="23" spans="1:8" ht="16.5" thickBot="1" x14ac:dyDescent="0.3">
      <c r="A23" s="25"/>
      <c r="B23" s="26"/>
      <c r="C23" s="26"/>
      <c r="D23" s="1"/>
      <c r="E23" s="1"/>
      <c r="F23" s="1"/>
      <c r="G23" s="1"/>
      <c r="H23" s="1"/>
    </row>
    <row r="24" spans="1:8" ht="16.5" thickBot="1" x14ac:dyDescent="0.3">
      <c r="A24" s="29" t="s">
        <v>146</v>
      </c>
      <c r="B24" s="31"/>
      <c r="C24" s="31"/>
      <c r="D24" s="1"/>
      <c r="E24" s="1"/>
      <c r="F24" s="1"/>
      <c r="G24" s="1"/>
      <c r="H24" s="1"/>
    </row>
    <row r="25" spans="1:8" x14ac:dyDescent="0.25">
      <c r="A25" s="79" t="s">
        <v>151</v>
      </c>
    </row>
  </sheetData>
  <mergeCells count="6">
    <mergeCell ref="A16:C16"/>
    <mergeCell ref="A1:C1"/>
    <mergeCell ref="A2:C2"/>
    <mergeCell ref="A3:C3"/>
    <mergeCell ref="A4:C4"/>
    <mergeCell ref="A6:C6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zoomScale="116" zoomScaleNormal="41" workbookViewId="0">
      <selection activeCell="A4" sqref="A4"/>
    </sheetView>
  </sheetViews>
  <sheetFormatPr baseColWidth="10" defaultRowHeight="15" x14ac:dyDescent="0.25"/>
  <cols>
    <col min="1" max="1" width="2.7109375" customWidth="1"/>
    <col min="2" max="2" width="12.7109375" customWidth="1"/>
    <col min="3" max="3" width="19.7109375" customWidth="1"/>
    <col min="4" max="4" width="17.7109375" customWidth="1"/>
    <col min="5" max="5" width="16.85546875" bestFit="1" customWidth="1"/>
    <col min="6" max="6" width="15.7109375" customWidth="1"/>
    <col min="7" max="7" width="16.5703125" customWidth="1"/>
    <col min="8" max="8" width="19.7109375" customWidth="1"/>
    <col min="9" max="9" width="18.5703125" customWidth="1"/>
    <col min="10" max="10" width="18.42578125" bestFit="1" customWidth="1"/>
    <col min="13" max="13" width="11.7109375" bestFit="1" customWidth="1"/>
  </cols>
  <sheetData>
    <row r="1" spans="2:10" s="91" customFormat="1" ht="18.75" x14ac:dyDescent="0.3">
      <c r="B1" s="235"/>
      <c r="C1" s="235"/>
      <c r="D1" s="235"/>
      <c r="E1" s="235"/>
      <c r="F1" s="235"/>
      <c r="G1" s="235"/>
      <c r="H1" s="235"/>
      <c r="I1" s="235"/>
      <c r="J1" s="235"/>
    </row>
    <row r="2" spans="2:10" s="91" customFormat="1" ht="18.75" x14ac:dyDescent="0.3">
      <c r="B2" s="235" t="s">
        <v>152</v>
      </c>
      <c r="C2" s="235"/>
      <c r="D2" s="235"/>
      <c r="E2" s="235"/>
      <c r="F2" s="235"/>
      <c r="G2" s="235"/>
      <c r="H2" s="235"/>
      <c r="I2" s="235"/>
      <c r="J2" s="235"/>
    </row>
    <row r="3" spans="2:10" s="91" customFormat="1" ht="18.75" x14ac:dyDescent="0.3">
      <c r="B3" s="235" t="s">
        <v>179</v>
      </c>
      <c r="C3" s="235"/>
      <c r="D3" s="235"/>
      <c r="E3" s="235"/>
      <c r="F3" s="235"/>
      <c r="G3" s="235"/>
      <c r="H3" s="235"/>
      <c r="I3" s="235"/>
      <c r="J3" s="235"/>
    </row>
    <row r="4" spans="2:10" s="91" customFormat="1" ht="8.1" customHeight="1" x14ac:dyDescent="0.3">
      <c r="B4" s="92"/>
      <c r="C4" s="92"/>
      <c r="D4" s="92"/>
      <c r="E4" s="92"/>
      <c r="F4" s="92"/>
      <c r="G4" s="92"/>
      <c r="H4" s="92"/>
      <c r="I4" s="92"/>
      <c r="J4" s="92"/>
    </row>
    <row r="5" spans="2:10" s="1" customFormat="1" ht="15.75" x14ac:dyDescent="0.25">
      <c r="B5" s="93" t="s">
        <v>180</v>
      </c>
      <c r="C5" s="94" t="s">
        <v>253</v>
      </c>
      <c r="D5" s="95"/>
      <c r="E5" s="96"/>
    </row>
    <row r="6" spans="2:10" ht="8.1" customHeight="1" thickBot="1" x14ac:dyDescent="0.3"/>
    <row r="7" spans="2:10" s="97" customFormat="1" ht="21.95" customHeight="1" thickTop="1" x14ac:dyDescent="0.25">
      <c r="B7" s="236" t="s">
        <v>181</v>
      </c>
      <c r="C7" s="238" t="s">
        <v>182</v>
      </c>
      <c r="D7" s="240" t="s">
        <v>183</v>
      </c>
      <c r="E7" s="240"/>
      <c r="F7" s="240"/>
      <c r="G7" s="240" t="s">
        <v>184</v>
      </c>
      <c r="H7" s="240"/>
      <c r="I7" s="240"/>
      <c r="J7" s="241" t="s">
        <v>185</v>
      </c>
    </row>
    <row r="8" spans="2:10" ht="30.75" thickBot="1" x14ac:dyDescent="0.3">
      <c r="B8" s="237"/>
      <c r="C8" s="239"/>
      <c r="D8" s="164" t="s">
        <v>186</v>
      </c>
      <c r="E8" s="164" t="s">
        <v>187</v>
      </c>
      <c r="F8" s="164" t="s">
        <v>188</v>
      </c>
      <c r="G8" s="164" t="s">
        <v>186</v>
      </c>
      <c r="H8" s="164" t="s">
        <v>187</v>
      </c>
      <c r="I8" s="164" t="s">
        <v>188</v>
      </c>
      <c r="J8" s="242"/>
    </row>
    <row r="9" spans="2:10" ht="9" customHeight="1" thickTop="1" thickBot="1" x14ac:dyDescent="0.3">
      <c r="B9" s="98"/>
      <c r="C9" s="98"/>
      <c r="D9" s="98"/>
      <c r="E9" s="98"/>
      <c r="F9" s="98"/>
      <c r="G9" s="98"/>
      <c r="H9" s="98"/>
      <c r="I9" s="98"/>
      <c r="J9" s="98"/>
    </row>
    <row r="10" spans="2:10" s="97" customFormat="1" ht="21.95" customHeight="1" thickTop="1" thickBot="1" x14ac:dyDescent="0.3">
      <c r="B10" s="99">
        <v>1000</v>
      </c>
      <c r="C10" s="100">
        <v>0</v>
      </c>
      <c r="D10" s="101">
        <v>0</v>
      </c>
      <c r="E10" s="101">
        <v>0</v>
      </c>
      <c r="F10" s="100">
        <v>0</v>
      </c>
      <c r="G10" s="101">
        <v>0</v>
      </c>
      <c r="H10" s="101">
        <v>0</v>
      </c>
      <c r="I10" s="100">
        <v>45668522.189999998</v>
      </c>
      <c r="J10" s="102">
        <f>+F10-I10</f>
        <v>-45668522.189999998</v>
      </c>
    </row>
    <row r="11" spans="2:10" s="97" customFormat="1" ht="21.95" customHeight="1" thickTop="1" thickBot="1" x14ac:dyDescent="0.3">
      <c r="B11" s="103">
        <v>2000</v>
      </c>
      <c r="C11" s="104">
        <v>0</v>
      </c>
      <c r="D11" s="105">
        <v>0</v>
      </c>
      <c r="E11" s="105">
        <v>0</v>
      </c>
      <c r="F11" s="104">
        <v>0</v>
      </c>
      <c r="G11" s="105">
        <v>0</v>
      </c>
      <c r="H11" s="105">
        <v>0</v>
      </c>
      <c r="I11" s="104">
        <v>1976.1399999999999</v>
      </c>
      <c r="J11" s="102">
        <f>+F11-I11</f>
        <v>-1976.1399999999999</v>
      </c>
    </row>
    <row r="12" spans="2:10" s="97" customFormat="1" ht="21.95" customHeight="1" thickTop="1" thickBot="1" x14ac:dyDescent="0.3">
      <c r="B12" s="103">
        <v>3000</v>
      </c>
      <c r="C12" s="104">
        <v>0</v>
      </c>
      <c r="D12" s="105">
        <v>0</v>
      </c>
      <c r="E12" s="105">
        <v>0</v>
      </c>
      <c r="F12" s="104">
        <v>0</v>
      </c>
      <c r="G12" s="105">
        <v>0</v>
      </c>
      <c r="H12" s="105">
        <v>0</v>
      </c>
      <c r="I12" s="104">
        <v>11175502.390000001</v>
      </c>
      <c r="J12" s="102">
        <f>+F12-I12</f>
        <v>-11175502.390000001</v>
      </c>
    </row>
    <row r="13" spans="2:10" s="97" customFormat="1" ht="21.95" customHeight="1" thickTop="1" x14ac:dyDescent="0.25">
      <c r="B13" s="103">
        <v>4000</v>
      </c>
      <c r="C13" s="104">
        <v>0</v>
      </c>
      <c r="D13" s="105">
        <v>0</v>
      </c>
      <c r="E13" s="105">
        <v>2739789258</v>
      </c>
      <c r="F13" s="104">
        <v>0</v>
      </c>
      <c r="G13" s="105">
        <v>479894629</v>
      </c>
      <c r="H13" s="105">
        <v>0</v>
      </c>
      <c r="I13" s="104">
        <v>12993831.42</v>
      </c>
      <c r="J13" s="102">
        <f>+F13-I13</f>
        <v>-12993831.42</v>
      </c>
    </row>
    <row r="14" spans="2:10" s="97" customFormat="1" ht="21.95" customHeight="1" x14ac:dyDescent="0.25">
      <c r="B14" s="103">
        <v>5000</v>
      </c>
      <c r="C14" s="104">
        <v>0</v>
      </c>
      <c r="D14" s="105">
        <v>0</v>
      </c>
      <c r="E14" s="105">
        <f>+'Estado de Actividades'!D33</f>
        <v>0</v>
      </c>
      <c r="F14" s="104">
        <v>0</v>
      </c>
      <c r="G14" s="105">
        <f>+'Estado de Actividades'!E33</f>
        <v>0</v>
      </c>
      <c r="H14" s="105">
        <v>0</v>
      </c>
      <c r="I14" s="104">
        <v>0</v>
      </c>
      <c r="J14" s="106">
        <f>+C14+D14+E14+F14-G14-H14-I14</f>
        <v>0</v>
      </c>
    </row>
    <row r="15" spans="2:10" s="97" customFormat="1" ht="21.95" customHeight="1" x14ac:dyDescent="0.25">
      <c r="B15" s="103">
        <v>7000</v>
      </c>
      <c r="C15" s="104">
        <v>0</v>
      </c>
      <c r="D15" s="105">
        <v>0</v>
      </c>
      <c r="E15" s="105">
        <f>+'Estado de Actividades'!D34</f>
        <v>0</v>
      </c>
      <c r="F15" s="104">
        <v>0</v>
      </c>
      <c r="G15" s="105">
        <v>2259894629</v>
      </c>
      <c r="H15" s="105">
        <v>0</v>
      </c>
      <c r="I15" s="104">
        <v>8775000</v>
      </c>
      <c r="J15" s="106">
        <f>+E13-H15</f>
        <v>2739789258</v>
      </c>
    </row>
    <row r="16" spans="2:10" s="97" customFormat="1" ht="21.95" customHeight="1" x14ac:dyDescent="0.25">
      <c r="B16" s="103" t="s">
        <v>189</v>
      </c>
      <c r="C16" s="104">
        <v>0</v>
      </c>
      <c r="D16" s="105">
        <v>0</v>
      </c>
      <c r="E16" s="105">
        <v>0</v>
      </c>
      <c r="F16" s="104">
        <v>290105371</v>
      </c>
      <c r="G16" s="105">
        <v>0</v>
      </c>
      <c r="H16" s="105">
        <v>0</v>
      </c>
      <c r="I16" s="104">
        <v>0</v>
      </c>
      <c r="J16" s="106">
        <f>+F16-I10-I11-I12-I13</f>
        <v>220265538.86000004</v>
      </c>
    </row>
    <row r="17" spans="2:13" s="97" customFormat="1" ht="21.95" customHeight="1" thickBot="1" x14ac:dyDescent="0.3">
      <c r="B17" s="107" t="s">
        <v>146</v>
      </c>
      <c r="C17" s="108">
        <f>SUM(C10:C16)</f>
        <v>0</v>
      </c>
      <c r="D17" s="108">
        <f t="shared" ref="D17:I17" si="0">SUM(D10:D16)</f>
        <v>0</v>
      </c>
      <c r="E17" s="108">
        <v>0</v>
      </c>
      <c r="F17" s="108">
        <v>0</v>
      </c>
      <c r="G17" s="108">
        <f t="shared" si="0"/>
        <v>2739789258</v>
      </c>
      <c r="H17" s="108">
        <f>SUM(H10:H15)</f>
        <v>0</v>
      </c>
      <c r="I17" s="108">
        <f t="shared" si="0"/>
        <v>78614832.140000001</v>
      </c>
      <c r="J17" s="109">
        <f>SUM(J10:J16)</f>
        <v>2890214964.7200003</v>
      </c>
      <c r="M17" s="110"/>
    </row>
    <row r="18" spans="2:13" s="97" customFormat="1" ht="21.95" customHeight="1" thickTop="1" x14ac:dyDescent="0.25">
      <c r="B18" s="111" t="s">
        <v>151</v>
      </c>
      <c r="C18" s="112"/>
      <c r="D18" s="112"/>
      <c r="E18" s="112"/>
      <c r="F18" s="112"/>
      <c r="G18" s="112"/>
      <c r="H18" s="112"/>
      <c r="I18" s="112"/>
      <c r="J18" s="113"/>
      <c r="M18" s="110"/>
    </row>
    <row r="19" spans="2:13" x14ac:dyDescent="0.25">
      <c r="B19" s="98"/>
      <c r="C19" s="98"/>
      <c r="D19" s="98"/>
      <c r="E19" s="98"/>
      <c r="F19" s="98"/>
      <c r="G19" s="98"/>
      <c r="H19" s="98"/>
      <c r="I19" s="98"/>
      <c r="J19" s="98"/>
    </row>
    <row r="24" spans="2:13" x14ac:dyDescent="0.25">
      <c r="C24" s="45"/>
    </row>
  </sheetData>
  <mergeCells count="8">
    <mergeCell ref="B1:J1"/>
    <mergeCell ref="B2:J2"/>
    <mergeCell ref="B3:J3"/>
    <mergeCell ref="B7:B8"/>
    <mergeCell ref="C7:C8"/>
    <mergeCell ref="D7:F7"/>
    <mergeCell ref="G7:I7"/>
    <mergeCell ref="J7:J8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3"/>
  <sheetViews>
    <sheetView zoomScale="130" zoomScaleNormal="130" workbookViewId="0"/>
  </sheetViews>
  <sheetFormatPr baseColWidth="10" defaultRowHeight="12.75" x14ac:dyDescent="0.2"/>
  <cols>
    <col min="1" max="1" width="2.7109375" style="114" customWidth="1"/>
    <col min="2" max="2" width="10.140625" style="114" customWidth="1"/>
    <col min="3" max="3" width="60.7109375" style="114" customWidth="1"/>
    <col min="4" max="6" width="16.140625" style="114" customWidth="1"/>
    <col min="7" max="7" width="12.7109375" style="114" bestFit="1" customWidth="1"/>
    <col min="8" max="8" width="11.42578125" style="114" customWidth="1"/>
    <col min="9" max="9" width="14.5703125" style="114" bestFit="1" customWidth="1"/>
    <col min="10" max="10" width="11.42578125" style="114" customWidth="1"/>
    <col min="11" max="11" width="11.85546875" style="114" bestFit="1" customWidth="1"/>
    <col min="12" max="16384" width="11.42578125" style="114"/>
  </cols>
  <sheetData>
    <row r="1" spans="2:10" ht="15.75" x14ac:dyDescent="0.25">
      <c r="B1" s="243"/>
      <c r="C1" s="243"/>
      <c r="D1" s="243"/>
      <c r="E1" s="243"/>
      <c r="F1" s="243"/>
    </row>
    <row r="2" spans="2:10" ht="15.75" x14ac:dyDescent="0.25">
      <c r="B2" s="243" t="s">
        <v>152</v>
      </c>
      <c r="C2" s="243"/>
      <c r="D2" s="243"/>
      <c r="E2" s="243"/>
      <c r="F2" s="243"/>
    </row>
    <row r="3" spans="2:10" ht="15.75" x14ac:dyDescent="0.25">
      <c r="B3" s="244" t="s">
        <v>190</v>
      </c>
      <c r="C3" s="244"/>
      <c r="D3" s="244"/>
      <c r="E3" s="244"/>
      <c r="F3" s="244"/>
    </row>
    <row r="4" spans="2:10" ht="8.1" customHeight="1" x14ac:dyDescent="0.25">
      <c r="B4" s="115"/>
      <c r="C4" s="115"/>
      <c r="D4" s="115"/>
      <c r="E4" s="115"/>
      <c r="F4" s="115"/>
    </row>
    <row r="5" spans="2:10" s="43" customFormat="1" ht="18" customHeight="1" x14ac:dyDescent="0.25">
      <c r="B5" s="116" t="s">
        <v>180</v>
      </c>
      <c r="C5" s="117" t="s">
        <v>253</v>
      </c>
    </row>
    <row r="6" spans="2:10" ht="8.1" customHeight="1" x14ac:dyDescent="0.2"/>
    <row r="7" spans="2:10" s="1" customFormat="1" ht="45.75" customHeight="1" x14ac:dyDescent="0.25">
      <c r="B7" s="245" t="s">
        <v>191</v>
      </c>
      <c r="C7" s="246"/>
      <c r="D7" s="165" t="s">
        <v>252</v>
      </c>
      <c r="E7" s="166" t="s">
        <v>192</v>
      </c>
      <c r="F7" s="167" t="s">
        <v>254</v>
      </c>
    </row>
    <row r="8" spans="2:10" ht="8.1" customHeight="1" x14ac:dyDescent="0.2">
      <c r="B8" s="118"/>
      <c r="C8" s="119"/>
      <c r="D8" s="120"/>
      <c r="E8" s="120"/>
      <c r="F8" s="120"/>
    </row>
    <row r="9" spans="2:10" s="42" customFormat="1" ht="15" customHeight="1" x14ac:dyDescent="0.25">
      <c r="B9" s="121" t="s">
        <v>193</v>
      </c>
      <c r="C9" s="122"/>
      <c r="D9" s="123">
        <f>+D11+D18+D23</f>
        <v>3029894629</v>
      </c>
      <c r="E9" s="123">
        <f>+E11+E18+E23</f>
        <v>54651824.420000002</v>
      </c>
      <c r="F9" s="123">
        <f>+F11+F18+F23</f>
        <v>2983354144.7399998</v>
      </c>
    </row>
    <row r="10" spans="2:10" s="42" customFormat="1" ht="8.1" customHeight="1" x14ac:dyDescent="0.25">
      <c r="B10" s="124"/>
      <c r="C10" s="125"/>
      <c r="D10" s="126"/>
      <c r="E10" s="126"/>
      <c r="F10" s="126"/>
    </row>
    <row r="11" spans="2:10" s="42" customFormat="1" ht="15" customHeight="1" x14ac:dyDescent="0.25">
      <c r="B11" s="127" t="s">
        <v>194</v>
      </c>
      <c r="C11" s="128"/>
      <c r="D11" s="123">
        <f>+D12</f>
        <v>290105371</v>
      </c>
      <c r="E11" s="123">
        <f>+E12</f>
        <v>12993831.42</v>
      </c>
      <c r="F11" s="123">
        <f>+F12</f>
        <v>277111539.58000004</v>
      </c>
    </row>
    <row r="12" spans="2:10" s="42" customFormat="1" ht="15" customHeight="1" x14ac:dyDescent="0.25">
      <c r="B12" s="124" t="s">
        <v>195</v>
      </c>
      <c r="C12" s="125"/>
      <c r="D12" s="126">
        <f>+D13+D14+D15+D16</f>
        <v>290105371</v>
      </c>
      <c r="E12" s="126">
        <f>+E13+E14+E15+E16</f>
        <v>12993831.42</v>
      </c>
      <c r="F12" s="126">
        <f>+F16</f>
        <v>277111539.58000004</v>
      </c>
    </row>
    <row r="13" spans="2:10" s="42" customFormat="1" ht="15" customHeight="1" x14ac:dyDescent="0.25">
      <c r="B13" s="124"/>
      <c r="C13" s="125" t="s">
        <v>166</v>
      </c>
      <c r="D13" s="126">
        <v>0</v>
      </c>
      <c r="E13" s="126">
        <v>0</v>
      </c>
      <c r="F13" s="126">
        <v>0</v>
      </c>
    </row>
    <row r="14" spans="2:10" s="42" customFormat="1" ht="15" customHeight="1" x14ac:dyDescent="0.25">
      <c r="B14" s="124"/>
      <c r="C14" s="125" t="s">
        <v>196</v>
      </c>
      <c r="D14" s="126">
        <v>0</v>
      </c>
      <c r="E14" s="126">
        <v>0</v>
      </c>
      <c r="F14" s="126">
        <v>0</v>
      </c>
    </row>
    <row r="15" spans="2:10" s="42" customFormat="1" ht="15" customHeight="1" x14ac:dyDescent="0.25">
      <c r="B15" s="124"/>
      <c r="C15" s="125" t="s">
        <v>197</v>
      </c>
      <c r="D15" s="126">
        <v>0</v>
      </c>
      <c r="E15" s="126">
        <v>0</v>
      </c>
      <c r="F15" s="126">
        <v>0</v>
      </c>
    </row>
    <row r="16" spans="2:10" s="42" customFormat="1" ht="15" customHeight="1" x14ac:dyDescent="0.25">
      <c r="B16" s="124"/>
      <c r="C16" s="125" t="s">
        <v>198</v>
      </c>
      <c r="D16" s="126">
        <v>290105371</v>
      </c>
      <c r="E16" s="126">
        <v>12993831.42</v>
      </c>
      <c r="F16" s="126">
        <v>277111539.58000004</v>
      </c>
      <c r="G16" s="71"/>
      <c r="H16" s="71"/>
      <c r="I16" s="129"/>
      <c r="J16" s="71"/>
    </row>
    <row r="17" spans="2:18" s="42" customFormat="1" ht="8.1" customHeight="1" x14ac:dyDescent="0.25">
      <c r="B17" s="124"/>
      <c r="C17" s="125"/>
      <c r="D17" s="126"/>
      <c r="E17" s="126"/>
      <c r="F17" s="126"/>
      <c r="G17" s="71"/>
    </row>
    <row r="18" spans="2:18" s="42" customFormat="1" ht="15" customHeight="1" x14ac:dyDescent="0.25">
      <c r="B18" s="127" t="s">
        <v>72</v>
      </c>
      <c r="C18" s="128"/>
      <c r="D18" s="123">
        <f>+D19+D20+D21</f>
        <v>2739789258</v>
      </c>
      <c r="E18" s="123">
        <f>+E19+E20+E21</f>
        <v>41657993</v>
      </c>
      <c r="F18" s="123">
        <f>+F19+F20+F21</f>
        <v>2706242605.1599998</v>
      </c>
    </row>
    <row r="19" spans="2:18" s="42" customFormat="1" ht="15" customHeight="1" x14ac:dyDescent="0.25">
      <c r="B19" s="127"/>
      <c r="C19" s="125" t="s">
        <v>199</v>
      </c>
      <c r="D19" s="126">
        <v>0</v>
      </c>
      <c r="E19" s="126">
        <v>0</v>
      </c>
      <c r="F19" s="126">
        <v>0</v>
      </c>
    </row>
    <row r="20" spans="2:18" s="42" customFormat="1" ht="15" customHeight="1" x14ac:dyDescent="0.25">
      <c r="B20" s="127"/>
      <c r="C20" s="125" t="s">
        <v>200</v>
      </c>
      <c r="D20" s="126">
        <v>2739789258</v>
      </c>
      <c r="E20" s="126">
        <v>41657993</v>
      </c>
      <c r="F20" s="126">
        <v>2706242605.1599998</v>
      </c>
      <c r="G20" s="129"/>
      <c r="H20" s="71"/>
    </row>
    <row r="21" spans="2:18" s="42" customFormat="1" ht="15" customHeight="1" x14ac:dyDescent="0.25">
      <c r="B21" s="127"/>
      <c r="C21" s="125" t="s">
        <v>201</v>
      </c>
      <c r="D21" s="126">
        <v>0</v>
      </c>
      <c r="E21" s="126">
        <v>0</v>
      </c>
      <c r="F21" s="126">
        <v>0</v>
      </c>
      <c r="G21" s="71"/>
      <c r="H21" s="71"/>
    </row>
    <row r="22" spans="2:18" s="42" customFormat="1" ht="8.1" customHeight="1" x14ac:dyDescent="0.25">
      <c r="B22" s="127"/>
      <c r="C22" s="128"/>
      <c r="D22" s="123"/>
      <c r="E22" s="123"/>
      <c r="F22" s="123"/>
    </row>
    <row r="23" spans="2:18" s="42" customFormat="1" ht="15" customHeight="1" x14ac:dyDescent="0.25">
      <c r="B23" s="127" t="s">
        <v>202</v>
      </c>
      <c r="C23" s="128"/>
      <c r="D23" s="123">
        <f>+D24</f>
        <v>0</v>
      </c>
      <c r="E23" s="123">
        <f>+E24</f>
        <v>0</v>
      </c>
      <c r="F23" s="123">
        <v>0</v>
      </c>
    </row>
    <row r="24" spans="2:18" s="42" customFormat="1" ht="15" customHeight="1" x14ac:dyDescent="0.25">
      <c r="B24" s="124"/>
      <c r="C24" s="125" t="s">
        <v>203</v>
      </c>
      <c r="D24" s="126">
        <v>0</v>
      </c>
      <c r="E24" s="126">
        <v>0</v>
      </c>
      <c r="F24" s="126">
        <v>0</v>
      </c>
    </row>
    <row r="25" spans="2:18" s="42" customFormat="1" ht="8.1" customHeight="1" x14ac:dyDescent="0.25">
      <c r="B25" s="124"/>
      <c r="C25" s="125"/>
      <c r="D25" s="126"/>
      <c r="E25" s="126"/>
      <c r="F25" s="126"/>
    </row>
    <row r="26" spans="2:18" s="131" customFormat="1" ht="8.1" customHeight="1" x14ac:dyDescent="0.25">
      <c r="B26" s="124"/>
      <c r="C26" s="125"/>
      <c r="D26" s="130"/>
      <c r="E26" s="130"/>
      <c r="F26" s="130"/>
    </row>
    <row r="27" spans="2:18" s="42" customFormat="1" ht="15" customHeight="1" x14ac:dyDescent="0.25">
      <c r="B27" s="121" t="s">
        <v>204</v>
      </c>
      <c r="C27" s="132"/>
      <c r="D27" s="123">
        <f>+D28++D50+D54</f>
        <v>0</v>
      </c>
      <c r="E27" s="123">
        <f>+E28++E50+E54</f>
        <v>0</v>
      </c>
      <c r="F27" s="123">
        <f>+F28++F50+F54</f>
        <v>0</v>
      </c>
      <c r="G27" s="71"/>
    </row>
    <row r="28" spans="2:18" s="42" customFormat="1" ht="15" customHeight="1" x14ac:dyDescent="0.25">
      <c r="B28" s="127" t="s">
        <v>205</v>
      </c>
      <c r="C28" s="125"/>
      <c r="D28" s="123">
        <f>+D29+D35+D42</f>
        <v>0</v>
      </c>
      <c r="E28" s="123">
        <f>+E29+E35+E42</f>
        <v>0</v>
      </c>
      <c r="F28" s="123">
        <f>+F29+F35+F42</f>
        <v>0</v>
      </c>
    </row>
    <row r="29" spans="2:18" s="42" customFormat="1" ht="15" customHeight="1" x14ac:dyDescent="0.25">
      <c r="B29" s="133"/>
      <c r="C29" s="134" t="s">
        <v>200</v>
      </c>
      <c r="D29" s="126">
        <f>SUM(D30:D33)</f>
        <v>0</v>
      </c>
      <c r="E29" s="126">
        <f>SUM(E30:E33)</f>
        <v>0</v>
      </c>
      <c r="F29" s="126">
        <v>0</v>
      </c>
    </row>
    <row r="30" spans="2:18" s="42" customFormat="1" ht="15" customHeight="1" x14ac:dyDescent="0.25">
      <c r="B30" s="124"/>
      <c r="C30" s="131" t="s">
        <v>12</v>
      </c>
      <c r="D30" s="126">
        <v>0</v>
      </c>
      <c r="E30" s="126">
        <v>0</v>
      </c>
      <c r="F30" s="126">
        <v>0</v>
      </c>
      <c r="G30" s="129"/>
      <c r="H30" s="71"/>
    </row>
    <row r="31" spans="2:18" s="42" customFormat="1" ht="15" customHeight="1" x14ac:dyDescent="0.25">
      <c r="B31" s="124"/>
      <c r="C31" s="131" t="s">
        <v>20</v>
      </c>
      <c r="D31" s="126">
        <v>0</v>
      </c>
      <c r="E31" s="126">
        <v>0</v>
      </c>
      <c r="F31" s="126">
        <v>0</v>
      </c>
    </row>
    <row r="32" spans="2:18" s="42" customFormat="1" ht="15" customHeight="1" x14ac:dyDescent="0.25">
      <c r="B32" s="124"/>
      <c r="C32" s="131" t="s">
        <v>30</v>
      </c>
      <c r="D32" s="126">
        <v>0</v>
      </c>
      <c r="E32" s="126">
        <v>0</v>
      </c>
      <c r="F32" s="126">
        <v>0</v>
      </c>
      <c r="G32" s="129"/>
      <c r="H32" s="71"/>
      <c r="L32" s="71"/>
      <c r="M32" s="71"/>
      <c r="N32" s="71"/>
      <c r="O32" s="71"/>
      <c r="P32" s="71"/>
      <c r="Q32" s="71"/>
      <c r="R32" s="71"/>
    </row>
    <row r="33" spans="2:18" s="42" customFormat="1" ht="15" customHeight="1" x14ac:dyDescent="0.25">
      <c r="B33" s="124"/>
      <c r="C33" s="131" t="s">
        <v>206</v>
      </c>
      <c r="D33" s="126">
        <v>0</v>
      </c>
      <c r="E33" s="126">
        <v>0</v>
      </c>
      <c r="F33" s="126">
        <v>0</v>
      </c>
      <c r="L33" s="71"/>
      <c r="M33" s="71"/>
      <c r="N33" s="71"/>
      <c r="O33" s="71"/>
      <c r="P33" s="71"/>
      <c r="Q33" s="71"/>
      <c r="R33" s="71"/>
    </row>
    <row r="34" spans="2:18" s="42" customFormat="1" ht="8.1" customHeight="1" x14ac:dyDescent="0.25">
      <c r="B34" s="124"/>
      <c r="C34" s="125"/>
      <c r="D34" s="126"/>
      <c r="E34" s="126"/>
      <c r="F34" s="126"/>
      <c r="L34" s="71"/>
      <c r="M34" s="71"/>
      <c r="N34" s="71"/>
      <c r="O34" s="71"/>
      <c r="P34" s="71"/>
      <c r="Q34" s="71"/>
      <c r="R34" s="71"/>
    </row>
    <row r="35" spans="2:18" s="42" customFormat="1" ht="15" customHeight="1" x14ac:dyDescent="0.25">
      <c r="B35" s="124"/>
      <c r="C35" s="125" t="s">
        <v>201</v>
      </c>
      <c r="D35" s="126">
        <v>0</v>
      </c>
      <c r="E35" s="126">
        <v>0</v>
      </c>
      <c r="F35" s="126">
        <v>0</v>
      </c>
      <c r="I35" s="71"/>
      <c r="J35" s="71"/>
      <c r="L35" s="71"/>
      <c r="M35" s="71"/>
      <c r="N35" s="71"/>
      <c r="O35" s="71"/>
      <c r="P35" s="71"/>
      <c r="Q35" s="71"/>
      <c r="R35" s="71"/>
    </row>
    <row r="36" spans="2:18" s="42" customFormat="1" ht="15" customHeight="1" x14ac:dyDescent="0.25">
      <c r="B36" s="124"/>
      <c r="C36" s="131" t="s">
        <v>12</v>
      </c>
      <c r="D36" s="126">
        <v>0</v>
      </c>
      <c r="E36" s="126">
        <v>0</v>
      </c>
      <c r="F36" s="126">
        <v>0</v>
      </c>
      <c r="H36" s="71"/>
      <c r="I36" s="71"/>
      <c r="J36" s="71"/>
      <c r="L36" s="71"/>
      <c r="M36" s="71"/>
      <c r="N36" s="71"/>
      <c r="O36" s="71"/>
      <c r="P36" s="71"/>
      <c r="Q36" s="71"/>
      <c r="R36" s="71"/>
    </row>
    <row r="37" spans="2:18" s="42" customFormat="1" ht="15" customHeight="1" x14ac:dyDescent="0.25">
      <c r="B37" s="124"/>
      <c r="C37" s="131" t="s">
        <v>20</v>
      </c>
      <c r="D37" s="126">
        <v>0</v>
      </c>
      <c r="E37" s="126">
        <v>0</v>
      </c>
      <c r="F37" s="126">
        <v>0</v>
      </c>
      <c r="G37" s="71"/>
      <c r="H37" s="71"/>
      <c r="I37" s="71"/>
      <c r="J37" s="71"/>
      <c r="L37" s="71"/>
      <c r="M37" s="71"/>
      <c r="N37" s="71"/>
      <c r="O37" s="71"/>
      <c r="P37" s="71"/>
      <c r="Q37" s="71"/>
      <c r="R37" s="71"/>
    </row>
    <row r="38" spans="2:18" s="42" customFormat="1" ht="15" customHeight="1" x14ac:dyDescent="0.25">
      <c r="B38" s="124"/>
      <c r="C38" s="131" t="s">
        <v>30</v>
      </c>
      <c r="D38" s="126">
        <v>0</v>
      </c>
      <c r="E38" s="126">
        <v>0</v>
      </c>
      <c r="F38" s="126">
        <v>0</v>
      </c>
      <c r="H38" s="71"/>
      <c r="I38" s="71"/>
      <c r="J38" s="71"/>
      <c r="L38" s="71"/>
      <c r="M38" s="71"/>
      <c r="N38" s="71"/>
      <c r="O38" s="71"/>
      <c r="P38" s="71"/>
      <c r="Q38" s="71"/>
      <c r="R38" s="71"/>
    </row>
    <row r="39" spans="2:18" s="42" customFormat="1" ht="15" customHeight="1" x14ac:dyDescent="0.25">
      <c r="B39" s="124"/>
      <c r="C39" s="131" t="s">
        <v>206</v>
      </c>
      <c r="D39" s="126">
        <v>0</v>
      </c>
      <c r="E39" s="126">
        <v>0</v>
      </c>
      <c r="F39" s="126">
        <v>0</v>
      </c>
      <c r="I39" s="71"/>
      <c r="L39" s="71"/>
      <c r="M39" s="71"/>
      <c r="N39" s="71"/>
      <c r="O39" s="71"/>
      <c r="P39" s="71"/>
      <c r="Q39" s="71"/>
      <c r="R39" s="71"/>
    </row>
    <row r="40" spans="2:18" s="42" customFormat="1" ht="15" customHeight="1" x14ac:dyDescent="0.25">
      <c r="B40" s="124"/>
      <c r="C40" s="135" t="s">
        <v>207</v>
      </c>
      <c r="D40" s="126">
        <v>0</v>
      </c>
      <c r="E40" s="126">
        <v>0</v>
      </c>
      <c r="F40" s="126">
        <v>0</v>
      </c>
      <c r="I40" s="71"/>
      <c r="L40" s="71"/>
      <c r="M40" s="71"/>
      <c r="N40" s="71"/>
      <c r="O40" s="71"/>
      <c r="P40" s="71"/>
      <c r="Q40" s="71"/>
      <c r="R40" s="71"/>
    </row>
    <row r="41" spans="2:18" s="42" customFormat="1" ht="12.75" customHeight="1" x14ac:dyDescent="0.25">
      <c r="B41" s="124"/>
      <c r="C41" s="125"/>
      <c r="D41" s="126"/>
      <c r="E41" s="126"/>
      <c r="F41" s="126"/>
      <c r="I41" s="71"/>
      <c r="L41" s="71"/>
      <c r="M41" s="71"/>
      <c r="N41" s="71"/>
      <c r="O41" s="71"/>
      <c r="P41" s="71"/>
      <c r="Q41" s="71"/>
      <c r="R41" s="71"/>
    </row>
    <row r="42" spans="2:18" s="42" customFormat="1" ht="15" customHeight="1" x14ac:dyDescent="0.25">
      <c r="B42" s="124"/>
      <c r="C42" s="125" t="s">
        <v>208</v>
      </c>
      <c r="D42" s="126">
        <f>SUM(D43:D48)</f>
        <v>0</v>
      </c>
      <c r="E42" s="126">
        <f>SUM(E43:E48)</f>
        <v>0</v>
      </c>
      <c r="F42" s="126">
        <f>SUM(F43:F48)</f>
        <v>0</v>
      </c>
      <c r="I42" s="71"/>
      <c r="L42" s="71"/>
      <c r="M42" s="71"/>
      <c r="N42" s="71"/>
      <c r="O42" s="71"/>
      <c r="P42" s="71"/>
      <c r="Q42" s="71"/>
      <c r="R42" s="71"/>
    </row>
    <row r="43" spans="2:18" s="42" customFormat="1" ht="15" customHeight="1" x14ac:dyDescent="0.25">
      <c r="B43" s="124"/>
      <c r="C43" s="131" t="s">
        <v>12</v>
      </c>
      <c r="D43" s="126">
        <v>0</v>
      </c>
      <c r="E43" s="126">
        <v>0</v>
      </c>
      <c r="F43" s="126">
        <v>0</v>
      </c>
      <c r="L43" s="71"/>
      <c r="M43" s="71"/>
      <c r="N43" s="71"/>
      <c r="O43" s="71"/>
      <c r="P43" s="71"/>
      <c r="Q43" s="71"/>
      <c r="R43" s="71"/>
    </row>
    <row r="44" spans="2:18" s="42" customFormat="1" ht="15" customHeight="1" x14ac:dyDescent="0.25">
      <c r="B44" s="124"/>
      <c r="C44" s="131" t="s">
        <v>20</v>
      </c>
      <c r="D44" s="126">
        <v>0</v>
      </c>
      <c r="E44" s="126">
        <v>0</v>
      </c>
      <c r="F44" s="126">
        <v>0</v>
      </c>
      <c r="L44" s="71"/>
      <c r="M44" s="71"/>
      <c r="N44" s="71"/>
      <c r="O44" s="71"/>
      <c r="P44" s="71"/>
      <c r="Q44" s="71"/>
      <c r="R44" s="71"/>
    </row>
    <row r="45" spans="2:18" s="42" customFormat="1" ht="15" customHeight="1" x14ac:dyDescent="0.25">
      <c r="B45" s="124"/>
      <c r="C45" s="131" t="s">
        <v>30</v>
      </c>
      <c r="D45" s="126">
        <v>0</v>
      </c>
      <c r="E45" s="126">
        <v>0</v>
      </c>
      <c r="F45" s="126">
        <v>0</v>
      </c>
      <c r="L45" s="71"/>
      <c r="M45" s="71"/>
      <c r="N45" s="71"/>
      <c r="O45" s="71"/>
      <c r="P45" s="71"/>
      <c r="Q45" s="71"/>
      <c r="R45" s="71"/>
    </row>
    <row r="46" spans="2:18" s="42" customFormat="1" ht="15" customHeight="1" x14ac:dyDescent="0.25">
      <c r="B46" s="124"/>
      <c r="C46" s="135" t="s">
        <v>209</v>
      </c>
      <c r="D46" s="126">
        <v>0</v>
      </c>
      <c r="E46" s="126">
        <v>0</v>
      </c>
      <c r="F46" s="126">
        <v>0</v>
      </c>
    </row>
    <row r="47" spans="2:18" s="42" customFormat="1" ht="15" customHeight="1" x14ac:dyDescent="0.25">
      <c r="B47" s="124"/>
      <c r="C47" s="131" t="s">
        <v>206</v>
      </c>
      <c r="D47" s="126">
        <v>0</v>
      </c>
      <c r="E47" s="126">
        <v>0</v>
      </c>
      <c r="F47" s="126">
        <v>0</v>
      </c>
    </row>
    <row r="48" spans="2:18" s="42" customFormat="1" ht="15" customHeight="1" x14ac:dyDescent="0.25">
      <c r="B48" s="124"/>
      <c r="C48" s="135" t="s">
        <v>207</v>
      </c>
      <c r="D48" s="126">
        <v>0</v>
      </c>
      <c r="E48" s="126">
        <v>0</v>
      </c>
      <c r="F48" s="126">
        <v>0</v>
      </c>
    </row>
    <row r="49" spans="2:8" s="42" customFormat="1" ht="13.5" customHeight="1" x14ac:dyDescent="0.25">
      <c r="B49" s="124"/>
      <c r="C49" s="125"/>
      <c r="D49" s="126"/>
      <c r="E49" s="126"/>
      <c r="F49" s="126"/>
    </row>
    <row r="50" spans="2:8" s="42" customFormat="1" ht="15" customHeight="1" x14ac:dyDescent="0.25">
      <c r="B50" s="127" t="s">
        <v>210</v>
      </c>
      <c r="C50" s="125"/>
      <c r="D50" s="123">
        <f>+D51+D52</f>
        <v>0</v>
      </c>
      <c r="E50" s="123">
        <f>+E51+E52</f>
        <v>0</v>
      </c>
      <c r="F50" s="123">
        <v>0</v>
      </c>
    </row>
    <row r="51" spans="2:8" s="42" customFormat="1" ht="15" customHeight="1" x14ac:dyDescent="0.25">
      <c r="B51" s="124"/>
      <c r="C51" s="125" t="s">
        <v>211</v>
      </c>
      <c r="D51" s="126">
        <v>0</v>
      </c>
      <c r="E51" s="126">
        <v>0</v>
      </c>
      <c r="F51" s="126">
        <v>0</v>
      </c>
    </row>
    <row r="52" spans="2:8" s="42" customFormat="1" ht="15" customHeight="1" x14ac:dyDescent="0.25">
      <c r="B52" s="124"/>
      <c r="C52" s="125" t="s">
        <v>212</v>
      </c>
      <c r="D52" s="126">
        <v>0</v>
      </c>
      <c r="E52" s="126">
        <v>0</v>
      </c>
      <c r="F52" s="126">
        <v>0</v>
      </c>
    </row>
    <row r="53" spans="2:8" s="42" customFormat="1" ht="8.1" customHeight="1" x14ac:dyDescent="0.25">
      <c r="B53" s="124"/>
      <c r="C53" s="125"/>
      <c r="D53" s="126"/>
      <c r="E53" s="126"/>
      <c r="F53" s="126"/>
    </row>
    <row r="54" spans="2:8" s="42" customFormat="1" ht="15" customHeight="1" x14ac:dyDescent="0.25">
      <c r="B54" s="127" t="s">
        <v>213</v>
      </c>
      <c r="C54" s="125"/>
      <c r="D54" s="123">
        <f>+D55</f>
        <v>0</v>
      </c>
      <c r="E54" s="123">
        <f>+E55</f>
        <v>0</v>
      </c>
      <c r="F54" s="123">
        <v>0</v>
      </c>
    </row>
    <row r="55" spans="2:8" s="42" customFormat="1" ht="15" customHeight="1" x14ac:dyDescent="0.25">
      <c r="B55" s="124"/>
      <c r="C55" s="125" t="s">
        <v>214</v>
      </c>
      <c r="D55" s="126">
        <v>0</v>
      </c>
      <c r="E55" s="126">
        <v>0</v>
      </c>
      <c r="F55" s="126">
        <v>0</v>
      </c>
    </row>
    <row r="56" spans="2:8" s="42" customFormat="1" ht="8.1" customHeight="1" x14ac:dyDescent="0.25">
      <c r="B56" s="124"/>
      <c r="C56" s="125"/>
      <c r="D56" s="126"/>
      <c r="E56" s="126"/>
      <c r="F56" s="126"/>
    </row>
    <row r="57" spans="2:8" s="42" customFormat="1" ht="15" customHeight="1" x14ac:dyDescent="0.25">
      <c r="B57" s="127" t="s">
        <v>215</v>
      </c>
      <c r="C57" s="125"/>
      <c r="D57" s="123">
        <f>+D58+D59</f>
        <v>0</v>
      </c>
      <c r="E57" s="123">
        <f>+E58+E59</f>
        <v>0</v>
      </c>
      <c r="F57" s="123">
        <v>0</v>
      </c>
    </row>
    <row r="58" spans="2:8" s="42" customFormat="1" ht="15" customHeight="1" x14ac:dyDescent="0.25">
      <c r="B58" s="124"/>
      <c r="C58" s="125" t="s">
        <v>216</v>
      </c>
      <c r="D58" s="126">
        <v>0</v>
      </c>
      <c r="E58" s="126">
        <v>0</v>
      </c>
      <c r="F58" s="126">
        <v>0</v>
      </c>
    </row>
    <row r="59" spans="2:8" s="42" customFormat="1" ht="15" customHeight="1" x14ac:dyDescent="0.25">
      <c r="B59" s="124"/>
      <c r="C59" s="125" t="s">
        <v>217</v>
      </c>
      <c r="D59" s="126">
        <v>0</v>
      </c>
      <c r="E59" s="126">
        <v>0</v>
      </c>
      <c r="F59" s="126">
        <v>0</v>
      </c>
    </row>
    <row r="60" spans="2:8" s="42" customFormat="1" ht="8.1" customHeight="1" x14ac:dyDescent="0.25">
      <c r="B60" s="124"/>
      <c r="C60" s="125"/>
      <c r="D60" s="126"/>
      <c r="E60" s="126"/>
      <c r="F60" s="126"/>
    </row>
    <row r="61" spans="2:8" s="42" customFormat="1" ht="15" customHeight="1" x14ac:dyDescent="0.25">
      <c r="B61" s="127" t="s">
        <v>218</v>
      </c>
      <c r="C61" s="125"/>
      <c r="D61" s="123">
        <f>+D9-D27</f>
        <v>3029894629</v>
      </c>
      <c r="E61" s="123">
        <f>+E9-E27</f>
        <v>54651824.420000002</v>
      </c>
      <c r="F61" s="123">
        <f>+F9-F27</f>
        <v>2983354144.7399998</v>
      </c>
    </row>
    <row r="62" spans="2:8" s="42" customFormat="1" ht="15" customHeight="1" x14ac:dyDescent="0.25">
      <c r="B62" s="136"/>
      <c r="C62" s="137"/>
      <c r="D62" s="138"/>
      <c r="E62" s="138"/>
      <c r="F62" s="138"/>
      <c r="H62" s="71"/>
    </row>
    <row r="63" spans="2:8" s="131" customFormat="1" ht="8.1" customHeight="1" thickBot="1" x14ac:dyDescent="0.3">
      <c r="D63" s="139"/>
      <c r="E63" s="139"/>
      <c r="F63" s="139"/>
    </row>
    <row r="64" spans="2:8" s="42" customFormat="1" ht="15" customHeight="1" thickTop="1" x14ac:dyDescent="0.25">
      <c r="B64" s="140"/>
      <c r="C64" s="141"/>
      <c r="D64" s="142"/>
      <c r="E64" s="142"/>
      <c r="F64" s="143"/>
    </row>
    <row r="65" spans="2:6" s="42" customFormat="1" ht="15" customHeight="1" x14ac:dyDescent="0.25">
      <c r="B65" s="144" t="s">
        <v>151</v>
      </c>
      <c r="C65" s="131"/>
      <c r="D65" s="139"/>
      <c r="E65" s="139"/>
      <c r="F65" s="145"/>
    </row>
    <row r="66" spans="2:6" s="42" customFormat="1" ht="15" customHeight="1" x14ac:dyDescent="0.25">
      <c r="B66" s="144"/>
      <c r="C66" s="131"/>
      <c r="D66" s="139"/>
      <c r="E66" s="139"/>
      <c r="F66" s="145"/>
    </row>
    <row r="67" spans="2:6" s="42" customFormat="1" ht="15" customHeight="1" thickBot="1" x14ac:dyDescent="0.3">
      <c r="B67" s="146"/>
      <c r="C67" s="147"/>
      <c r="D67" s="148"/>
      <c r="E67" s="148"/>
      <c r="F67" s="149"/>
    </row>
    <row r="68" spans="2:6" s="42" customFormat="1" ht="15" customHeight="1" thickTop="1" x14ac:dyDescent="0.25"/>
    <row r="73" spans="2:6" ht="15" x14ac:dyDescent="0.25">
      <c r="C73" s="42"/>
    </row>
  </sheetData>
  <mergeCells count="4">
    <mergeCell ref="B1:F1"/>
    <mergeCell ref="B2:F2"/>
    <mergeCell ref="B3:F3"/>
    <mergeCell ref="B7:C7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30" zoomScaleNormal="130" workbookViewId="0">
      <selection activeCell="A4" sqref="A4:H4"/>
    </sheetView>
  </sheetViews>
  <sheetFormatPr baseColWidth="10" defaultRowHeight="15" x14ac:dyDescent="0.25"/>
  <cols>
    <col min="1" max="1" width="7" customWidth="1"/>
    <col min="2" max="2" width="59.7109375" customWidth="1"/>
    <col min="3" max="8" width="18.5703125" customWidth="1"/>
    <col min="9" max="9" width="13.5703125" bestFit="1" customWidth="1"/>
    <col min="10" max="10" width="14.42578125" bestFit="1" customWidth="1"/>
    <col min="11" max="11" width="12.140625" bestFit="1" customWidth="1"/>
  </cols>
  <sheetData>
    <row r="1" spans="1:9" s="42" customFormat="1" x14ac:dyDescent="0.25">
      <c r="A1" s="253" t="s">
        <v>152</v>
      </c>
      <c r="B1" s="254"/>
      <c r="C1" s="254"/>
      <c r="D1" s="254"/>
      <c r="E1" s="254"/>
      <c r="F1" s="254"/>
      <c r="G1" s="254"/>
      <c r="H1" s="255"/>
    </row>
    <row r="2" spans="1:9" s="42" customFormat="1" x14ac:dyDescent="0.25">
      <c r="A2" s="256" t="s">
        <v>0</v>
      </c>
      <c r="B2" s="257"/>
      <c r="C2" s="257"/>
      <c r="D2" s="257"/>
      <c r="E2" s="257"/>
      <c r="F2" s="257"/>
      <c r="G2" s="257"/>
      <c r="H2" s="258"/>
    </row>
    <row r="3" spans="1:9" s="42" customFormat="1" x14ac:dyDescent="0.25">
      <c r="A3" s="256" t="s">
        <v>1</v>
      </c>
      <c r="B3" s="257"/>
      <c r="C3" s="257"/>
      <c r="D3" s="257"/>
      <c r="E3" s="257"/>
      <c r="F3" s="257"/>
      <c r="G3" s="257"/>
      <c r="H3" s="258"/>
    </row>
    <row r="4" spans="1:9" s="42" customFormat="1" ht="15.75" thickBot="1" x14ac:dyDescent="0.3">
      <c r="A4" s="259" t="s">
        <v>255</v>
      </c>
      <c r="B4" s="260"/>
      <c r="C4" s="260"/>
      <c r="D4" s="260"/>
      <c r="E4" s="260"/>
      <c r="F4" s="260"/>
      <c r="G4" s="260"/>
      <c r="H4" s="261"/>
    </row>
    <row r="5" spans="1:9" s="42" customFormat="1" ht="15.75" thickBot="1" x14ac:dyDescent="0.3">
      <c r="A5" s="262" t="s">
        <v>2</v>
      </c>
      <c r="B5" s="263"/>
      <c r="C5" s="268" t="s">
        <v>3</v>
      </c>
      <c r="D5" s="269"/>
      <c r="E5" s="269"/>
      <c r="F5" s="269"/>
      <c r="G5" s="270"/>
      <c r="H5" s="271" t="s">
        <v>4</v>
      </c>
    </row>
    <row r="6" spans="1:9" s="42" customFormat="1" ht="30.75" thickBot="1" x14ac:dyDescent="0.3">
      <c r="A6" s="264"/>
      <c r="B6" s="265"/>
      <c r="C6" s="168" t="s">
        <v>5</v>
      </c>
      <c r="D6" s="168" t="s">
        <v>6</v>
      </c>
      <c r="E6" s="168" t="s">
        <v>7</v>
      </c>
      <c r="F6" s="168" t="s">
        <v>8</v>
      </c>
      <c r="G6" s="168" t="s">
        <v>9</v>
      </c>
      <c r="H6" s="272"/>
    </row>
    <row r="7" spans="1:9" s="42" customFormat="1" ht="15.75" thickBot="1" x14ac:dyDescent="0.3">
      <c r="A7" s="266"/>
      <c r="B7" s="267"/>
      <c r="C7" s="168">
        <v>1</v>
      </c>
      <c r="D7" s="168">
        <v>2</v>
      </c>
      <c r="E7" s="168" t="s">
        <v>10</v>
      </c>
      <c r="F7" s="168">
        <v>4</v>
      </c>
      <c r="G7" s="168">
        <v>5</v>
      </c>
      <c r="H7" s="168" t="s">
        <v>11</v>
      </c>
    </row>
    <row r="8" spans="1:9" s="51" customFormat="1" x14ac:dyDescent="0.25">
      <c r="A8" s="249" t="s">
        <v>12</v>
      </c>
      <c r="B8" s="250"/>
      <c r="C8" s="173">
        <f>SUM(C9:C15)</f>
        <v>221949159</v>
      </c>
      <c r="D8" s="173">
        <f>SUM(D9:D15)</f>
        <v>0</v>
      </c>
      <c r="E8" s="173">
        <f>+C8+D8</f>
        <v>221949159</v>
      </c>
      <c r="F8" s="173">
        <f>SUM(F9:F15)</f>
        <v>45668522.189999998</v>
      </c>
      <c r="G8" s="173">
        <f>SUM(G9:G15)</f>
        <v>45668522.189999998</v>
      </c>
      <c r="H8" s="173">
        <f t="shared" ref="H8:H17" si="0">+E8-F8</f>
        <v>176280636.81</v>
      </c>
    </row>
    <row r="9" spans="1:9" s="42" customFormat="1" x14ac:dyDescent="0.25">
      <c r="A9" s="53"/>
      <c r="B9" s="54" t="s">
        <v>13</v>
      </c>
      <c r="C9" s="48">
        <v>66746924</v>
      </c>
      <c r="D9" s="50">
        <f t="shared" ref="D9:D14" si="1">+E9-C9</f>
        <v>0</v>
      </c>
      <c r="E9" s="50">
        <v>66746924</v>
      </c>
      <c r="F9" s="50">
        <v>19313647.27</v>
      </c>
      <c r="G9" s="50">
        <f>F9</f>
        <v>19313647.27</v>
      </c>
      <c r="H9" s="50">
        <f t="shared" si="0"/>
        <v>47433276.730000004</v>
      </c>
      <c r="I9" s="71"/>
    </row>
    <row r="10" spans="1:9" s="42" customFormat="1" x14ac:dyDescent="0.25">
      <c r="A10" s="53"/>
      <c r="B10" s="54" t="s">
        <v>14</v>
      </c>
      <c r="C10" s="48">
        <v>500000</v>
      </c>
      <c r="D10" s="50">
        <f t="shared" si="1"/>
        <v>0</v>
      </c>
      <c r="E10" s="50">
        <v>500000</v>
      </c>
      <c r="F10" s="50">
        <v>0</v>
      </c>
      <c r="G10" s="50">
        <f t="shared" ref="G10:G15" si="2">F10</f>
        <v>0</v>
      </c>
      <c r="H10" s="50">
        <f t="shared" si="0"/>
        <v>500000</v>
      </c>
      <c r="I10" s="71"/>
    </row>
    <row r="11" spans="1:9" s="42" customFormat="1" x14ac:dyDescent="0.25">
      <c r="A11" s="53"/>
      <c r="B11" s="54" t="s">
        <v>15</v>
      </c>
      <c r="C11" s="48">
        <v>23470000</v>
      </c>
      <c r="D11" s="50">
        <f t="shared" si="1"/>
        <v>0</v>
      </c>
      <c r="E11" s="50">
        <v>23470000</v>
      </c>
      <c r="F11" s="50">
        <v>2041676.2</v>
      </c>
      <c r="G11" s="50">
        <f t="shared" si="2"/>
        <v>2041676.2</v>
      </c>
      <c r="H11" s="50">
        <f t="shared" si="0"/>
        <v>21428323.800000001</v>
      </c>
      <c r="I11" s="71"/>
    </row>
    <row r="12" spans="1:9" s="42" customFormat="1" x14ac:dyDescent="0.25">
      <c r="A12" s="53"/>
      <c r="B12" s="54" t="s">
        <v>16</v>
      </c>
      <c r="C12" s="48">
        <v>37453076</v>
      </c>
      <c r="D12" s="50">
        <f t="shared" si="1"/>
        <v>0</v>
      </c>
      <c r="E12" s="50">
        <v>37453076</v>
      </c>
      <c r="F12" s="50">
        <v>5647970.1200000001</v>
      </c>
      <c r="G12" s="50">
        <f t="shared" si="2"/>
        <v>5647970.1200000001</v>
      </c>
      <c r="H12" s="50">
        <f t="shared" si="0"/>
        <v>31805105.879999999</v>
      </c>
      <c r="I12" s="71"/>
    </row>
    <row r="13" spans="1:9" s="42" customFormat="1" x14ac:dyDescent="0.25">
      <c r="A13" s="53"/>
      <c r="B13" s="54" t="s">
        <v>17</v>
      </c>
      <c r="C13" s="48">
        <v>87240183</v>
      </c>
      <c r="D13" s="50">
        <f t="shared" si="1"/>
        <v>0</v>
      </c>
      <c r="E13" s="50">
        <v>87240183</v>
      </c>
      <c r="F13" s="50">
        <v>18665228.600000001</v>
      </c>
      <c r="G13" s="50">
        <f t="shared" si="2"/>
        <v>18665228.600000001</v>
      </c>
      <c r="H13" s="50">
        <f t="shared" si="0"/>
        <v>68574954.400000006</v>
      </c>
      <c r="I13" s="71"/>
    </row>
    <row r="14" spans="1:9" s="42" customFormat="1" x14ac:dyDescent="0.25">
      <c r="A14" s="53"/>
      <c r="B14" s="54" t="s">
        <v>18</v>
      </c>
      <c r="C14" s="48">
        <v>6538976</v>
      </c>
      <c r="D14" s="50">
        <f t="shared" si="1"/>
        <v>0</v>
      </c>
      <c r="E14" s="50">
        <v>6538976</v>
      </c>
      <c r="F14" s="50">
        <v>0</v>
      </c>
      <c r="G14" s="50">
        <f t="shared" si="2"/>
        <v>0</v>
      </c>
      <c r="H14" s="50">
        <f t="shared" si="0"/>
        <v>6538976</v>
      </c>
      <c r="I14" s="71"/>
    </row>
    <row r="15" spans="1:9" s="42" customFormat="1" x14ac:dyDescent="0.25">
      <c r="A15" s="53"/>
      <c r="B15" s="54" t="s">
        <v>19</v>
      </c>
      <c r="C15" s="48">
        <v>0</v>
      </c>
      <c r="D15" s="50">
        <v>0</v>
      </c>
      <c r="E15" s="50">
        <f>+C15+D15</f>
        <v>0</v>
      </c>
      <c r="F15" s="50">
        <v>0</v>
      </c>
      <c r="G15" s="50">
        <f t="shared" si="2"/>
        <v>0</v>
      </c>
      <c r="H15" s="50">
        <f t="shared" si="0"/>
        <v>0</v>
      </c>
      <c r="I15" s="71"/>
    </row>
    <row r="16" spans="1:9" s="51" customFormat="1" x14ac:dyDescent="0.25">
      <c r="A16" s="251" t="s">
        <v>20</v>
      </c>
      <c r="B16" s="252"/>
      <c r="C16" s="173">
        <f>SUM(C17:C25)</f>
        <v>24950500</v>
      </c>
      <c r="D16" s="173">
        <f>SUM(D17:D25)</f>
        <v>222024</v>
      </c>
      <c r="E16" s="174">
        <f>+C16+D16</f>
        <v>25172524</v>
      </c>
      <c r="F16" s="173">
        <f>SUM(F17:F25)</f>
        <v>1976.1399999999999</v>
      </c>
      <c r="G16" s="173">
        <f>SUM(G17:G25)</f>
        <v>1976.1399999999999</v>
      </c>
      <c r="H16" s="174">
        <f t="shared" si="0"/>
        <v>25170547.859999999</v>
      </c>
      <c r="I16" s="71"/>
    </row>
    <row r="17" spans="1:11" s="43" customFormat="1" ht="28.5" x14ac:dyDescent="0.25">
      <c r="A17" s="55"/>
      <c r="B17" s="56" t="s">
        <v>21</v>
      </c>
      <c r="C17" s="49">
        <v>6667000</v>
      </c>
      <c r="D17" s="50">
        <f>+E17-C17</f>
        <v>222024</v>
      </c>
      <c r="E17" s="50">
        <v>6889024</v>
      </c>
      <c r="F17" s="50">
        <v>1976.1399999999999</v>
      </c>
      <c r="G17" s="50">
        <f>F17</f>
        <v>1976.1399999999999</v>
      </c>
      <c r="H17" s="50">
        <f t="shared" si="0"/>
        <v>6887047.8600000003</v>
      </c>
      <c r="I17" s="71"/>
      <c r="J17" s="75"/>
    </row>
    <row r="18" spans="1:11" s="42" customFormat="1" x14ac:dyDescent="0.25">
      <c r="A18" s="53"/>
      <c r="B18" s="54" t="s">
        <v>22</v>
      </c>
      <c r="C18" s="48">
        <v>360000</v>
      </c>
      <c r="D18" s="50">
        <f t="shared" ref="D18:D25" si="3">+E18-C18</f>
        <v>0</v>
      </c>
      <c r="E18" s="50">
        <v>360000</v>
      </c>
      <c r="F18" s="50">
        <v>0</v>
      </c>
      <c r="G18" s="50">
        <f t="shared" ref="G18:G25" si="4">F18</f>
        <v>0</v>
      </c>
      <c r="H18" s="50">
        <f t="shared" ref="H18:H39" si="5">+E18-F18</f>
        <v>360000</v>
      </c>
      <c r="I18" s="71"/>
      <c r="J18" s="75"/>
      <c r="K18" s="76"/>
    </row>
    <row r="19" spans="1:11" s="43" customFormat="1" ht="28.5" x14ac:dyDescent="0.25">
      <c r="A19" s="55"/>
      <c r="B19" s="56" t="s">
        <v>23</v>
      </c>
      <c r="C19" s="49">
        <v>0</v>
      </c>
      <c r="D19" s="50">
        <f t="shared" si="3"/>
        <v>0</v>
      </c>
      <c r="E19" s="50">
        <v>0</v>
      </c>
      <c r="F19" s="50">
        <v>0</v>
      </c>
      <c r="G19" s="50">
        <f t="shared" si="4"/>
        <v>0</v>
      </c>
      <c r="H19" s="50">
        <f t="shared" si="5"/>
        <v>0</v>
      </c>
      <c r="I19" s="71"/>
      <c r="J19" s="75"/>
      <c r="K19" s="77"/>
    </row>
    <row r="20" spans="1:11" s="42" customFormat="1" x14ac:dyDescent="0.25">
      <c r="A20" s="53"/>
      <c r="B20" s="54" t="s">
        <v>24</v>
      </c>
      <c r="C20" s="48">
        <v>2520000</v>
      </c>
      <c r="D20" s="50">
        <f t="shared" si="3"/>
        <v>0</v>
      </c>
      <c r="E20" s="50">
        <v>2520000</v>
      </c>
      <c r="F20" s="50">
        <v>0</v>
      </c>
      <c r="G20" s="50">
        <f t="shared" si="4"/>
        <v>0</v>
      </c>
      <c r="H20" s="50">
        <f t="shared" si="5"/>
        <v>2520000</v>
      </c>
      <c r="I20" s="71"/>
      <c r="J20" s="75"/>
    </row>
    <row r="21" spans="1:11" s="42" customFormat="1" x14ac:dyDescent="0.25">
      <c r="A21" s="53"/>
      <c r="B21" s="54" t="s">
        <v>25</v>
      </c>
      <c r="C21" s="48">
        <v>936000</v>
      </c>
      <c r="D21" s="50">
        <f t="shared" si="3"/>
        <v>0</v>
      </c>
      <c r="E21" s="50">
        <v>936000</v>
      </c>
      <c r="F21" s="73">
        <v>0</v>
      </c>
      <c r="G21" s="50">
        <f t="shared" si="4"/>
        <v>0</v>
      </c>
      <c r="H21" s="50">
        <f t="shared" si="5"/>
        <v>936000</v>
      </c>
      <c r="I21" s="71"/>
      <c r="J21" s="75"/>
    </row>
    <row r="22" spans="1:11" s="42" customFormat="1" x14ac:dyDescent="0.25">
      <c r="A22" s="53"/>
      <c r="B22" s="54" t="s">
        <v>26</v>
      </c>
      <c r="C22" s="48">
        <v>1212000</v>
      </c>
      <c r="D22" s="50">
        <f t="shared" si="3"/>
        <v>0</v>
      </c>
      <c r="E22" s="50">
        <v>1212000</v>
      </c>
      <c r="F22" s="50">
        <v>0</v>
      </c>
      <c r="G22" s="50">
        <f t="shared" si="4"/>
        <v>0</v>
      </c>
      <c r="H22" s="50">
        <f t="shared" si="5"/>
        <v>1212000</v>
      </c>
      <c r="I22" s="71"/>
      <c r="J22" s="75"/>
    </row>
    <row r="23" spans="1:11" s="43" customFormat="1" ht="28.5" x14ac:dyDescent="0.25">
      <c r="A23" s="55"/>
      <c r="B23" s="56" t="s">
        <v>27</v>
      </c>
      <c r="C23" s="49">
        <v>4950000</v>
      </c>
      <c r="D23" s="50">
        <f t="shared" si="3"/>
        <v>0</v>
      </c>
      <c r="E23" s="50">
        <v>4950000</v>
      </c>
      <c r="F23" s="50">
        <v>0</v>
      </c>
      <c r="G23" s="50">
        <f t="shared" si="4"/>
        <v>0</v>
      </c>
      <c r="H23" s="50">
        <f t="shared" si="5"/>
        <v>4950000</v>
      </c>
      <c r="I23" s="71"/>
      <c r="J23" s="75"/>
    </row>
    <row r="24" spans="1:11" s="42" customFormat="1" x14ac:dyDescent="0.25">
      <c r="A24" s="53"/>
      <c r="B24" s="54" t="s">
        <v>28</v>
      </c>
      <c r="C24" s="48">
        <v>0</v>
      </c>
      <c r="D24" s="50">
        <f t="shared" si="3"/>
        <v>0</v>
      </c>
      <c r="E24" s="50">
        <v>0</v>
      </c>
      <c r="F24" s="50">
        <v>0</v>
      </c>
      <c r="G24" s="50">
        <f t="shared" si="4"/>
        <v>0</v>
      </c>
      <c r="H24" s="50">
        <f t="shared" si="5"/>
        <v>0</v>
      </c>
      <c r="I24" s="71"/>
      <c r="J24" s="75"/>
    </row>
    <row r="25" spans="1:11" s="42" customFormat="1" x14ac:dyDescent="0.25">
      <c r="A25" s="53"/>
      <c r="B25" s="54" t="s">
        <v>29</v>
      </c>
      <c r="C25" s="48">
        <v>8305500</v>
      </c>
      <c r="D25" s="50">
        <f t="shared" si="3"/>
        <v>0</v>
      </c>
      <c r="E25" s="50">
        <v>8305500</v>
      </c>
      <c r="F25" s="50">
        <v>0</v>
      </c>
      <c r="G25" s="50">
        <f t="shared" si="4"/>
        <v>0</v>
      </c>
      <c r="H25" s="50">
        <f t="shared" si="5"/>
        <v>8305500</v>
      </c>
      <c r="I25" s="71"/>
      <c r="J25" s="75"/>
    </row>
    <row r="26" spans="1:11" s="51" customFormat="1" x14ac:dyDescent="0.25">
      <c r="A26" s="251" t="s">
        <v>30</v>
      </c>
      <c r="B26" s="252"/>
      <c r="C26" s="173">
        <f>SUM(C27:C35)</f>
        <v>182059343</v>
      </c>
      <c r="D26" s="173">
        <f>SUM(D27:D35)</f>
        <v>-222024</v>
      </c>
      <c r="E26" s="174">
        <f>+C26+D26</f>
        <v>181837319</v>
      </c>
      <c r="F26" s="173">
        <f>SUM(F27:F35)</f>
        <v>11175502.390000001</v>
      </c>
      <c r="G26" s="173">
        <f>SUM(G27:G35)</f>
        <v>11175502.390000001</v>
      </c>
      <c r="H26" s="174">
        <f>+E26-F26</f>
        <v>170661816.61000001</v>
      </c>
      <c r="I26" s="71"/>
      <c r="J26" s="78"/>
    </row>
    <row r="27" spans="1:11" s="42" customFormat="1" x14ac:dyDescent="0.25">
      <c r="A27" s="53"/>
      <c r="B27" s="54" t="s">
        <v>31</v>
      </c>
      <c r="C27" s="48">
        <v>3390038</v>
      </c>
      <c r="D27" s="50">
        <f t="shared" ref="D27:D35" si="6">+E27-C27</f>
        <v>0</v>
      </c>
      <c r="E27" s="50">
        <v>3390038</v>
      </c>
      <c r="F27" s="50">
        <v>406080</v>
      </c>
      <c r="G27" s="50">
        <f>F27</f>
        <v>406080</v>
      </c>
      <c r="H27" s="50">
        <f t="shared" si="5"/>
        <v>2983958</v>
      </c>
      <c r="I27" s="71"/>
      <c r="J27" s="75"/>
    </row>
    <row r="28" spans="1:11" s="42" customFormat="1" x14ac:dyDescent="0.25">
      <c r="A28" s="53"/>
      <c r="B28" s="54" t="s">
        <v>32</v>
      </c>
      <c r="C28" s="48">
        <v>168000</v>
      </c>
      <c r="D28" s="50">
        <f t="shared" si="6"/>
        <v>0</v>
      </c>
      <c r="E28" s="50">
        <v>168000</v>
      </c>
      <c r="F28" s="50">
        <v>0</v>
      </c>
      <c r="G28" s="50">
        <f t="shared" ref="G28:G40" si="7">F28</f>
        <v>0</v>
      </c>
      <c r="H28" s="50">
        <f t="shared" si="5"/>
        <v>168000</v>
      </c>
      <c r="I28" s="71"/>
      <c r="J28" s="75"/>
    </row>
    <row r="29" spans="1:11" s="43" customFormat="1" ht="28.5" x14ac:dyDescent="0.25">
      <c r="A29" s="55"/>
      <c r="B29" s="56" t="s">
        <v>33</v>
      </c>
      <c r="C29" s="49">
        <v>104006462</v>
      </c>
      <c r="D29" s="50">
        <f t="shared" si="6"/>
        <v>-222024</v>
      </c>
      <c r="E29" s="50">
        <v>103784438</v>
      </c>
      <c r="F29" s="50">
        <v>7185179.4000000004</v>
      </c>
      <c r="G29" s="50">
        <f t="shared" si="7"/>
        <v>7185179.4000000004</v>
      </c>
      <c r="H29" s="50">
        <f t="shared" si="5"/>
        <v>96599258.599999994</v>
      </c>
      <c r="I29" s="71"/>
      <c r="J29" s="75"/>
    </row>
    <row r="30" spans="1:11" s="42" customFormat="1" x14ac:dyDescent="0.25">
      <c r="A30" s="53"/>
      <c r="B30" s="54" t="s">
        <v>34</v>
      </c>
      <c r="C30" s="48">
        <v>2000000</v>
      </c>
      <c r="D30" s="50">
        <f t="shared" si="6"/>
        <v>0</v>
      </c>
      <c r="E30" s="50">
        <v>2000000</v>
      </c>
      <c r="F30" s="50">
        <v>0</v>
      </c>
      <c r="G30" s="50">
        <f t="shared" si="7"/>
        <v>0</v>
      </c>
      <c r="H30" s="50">
        <f t="shared" si="5"/>
        <v>2000000</v>
      </c>
      <c r="I30" s="71"/>
      <c r="J30" s="75"/>
    </row>
    <row r="31" spans="1:11" s="43" customFormat="1" ht="28.5" x14ac:dyDescent="0.25">
      <c r="A31" s="55"/>
      <c r="B31" s="56" t="s">
        <v>35</v>
      </c>
      <c r="C31" s="49">
        <v>43217560</v>
      </c>
      <c r="D31" s="50">
        <f t="shared" si="6"/>
        <v>0</v>
      </c>
      <c r="E31" s="50">
        <v>43217560</v>
      </c>
      <c r="F31" s="50">
        <v>1329972.48</v>
      </c>
      <c r="G31" s="50">
        <f t="shared" si="7"/>
        <v>1329972.48</v>
      </c>
      <c r="H31" s="50">
        <f t="shared" si="5"/>
        <v>41887587.520000003</v>
      </c>
      <c r="I31" s="71"/>
      <c r="J31" s="75"/>
    </row>
    <row r="32" spans="1:11" s="42" customFormat="1" x14ac:dyDescent="0.25">
      <c r="A32" s="53"/>
      <c r="B32" s="54" t="s">
        <v>36</v>
      </c>
      <c r="C32" s="48">
        <v>0</v>
      </c>
      <c r="D32" s="50">
        <f t="shared" si="6"/>
        <v>0</v>
      </c>
      <c r="E32" s="50">
        <v>0</v>
      </c>
      <c r="F32" s="50">
        <v>0</v>
      </c>
      <c r="G32" s="50">
        <f t="shared" si="7"/>
        <v>0</v>
      </c>
      <c r="H32" s="50">
        <f t="shared" si="5"/>
        <v>0</v>
      </c>
      <c r="I32" s="71"/>
      <c r="J32" s="75"/>
    </row>
    <row r="33" spans="1:10" s="42" customFormat="1" x14ac:dyDescent="0.25">
      <c r="A33" s="53"/>
      <c r="B33" s="54" t="s">
        <v>37</v>
      </c>
      <c r="C33" s="48">
        <v>450000</v>
      </c>
      <c r="D33" s="50">
        <f t="shared" si="6"/>
        <v>0</v>
      </c>
      <c r="E33" s="50">
        <v>450000</v>
      </c>
      <c r="F33" s="50">
        <v>51370</v>
      </c>
      <c r="G33" s="50">
        <f t="shared" si="7"/>
        <v>51370</v>
      </c>
      <c r="H33" s="50">
        <f t="shared" si="5"/>
        <v>398630</v>
      </c>
      <c r="I33" s="71"/>
      <c r="J33" s="75"/>
    </row>
    <row r="34" spans="1:10" s="42" customFormat="1" x14ac:dyDescent="0.25">
      <c r="A34" s="53"/>
      <c r="B34" s="54" t="s">
        <v>38</v>
      </c>
      <c r="C34" s="48">
        <v>19000000</v>
      </c>
      <c r="D34" s="50">
        <f t="shared" si="6"/>
        <v>0</v>
      </c>
      <c r="E34" s="50">
        <v>19000000</v>
      </c>
      <c r="F34" s="50">
        <v>1325116.83</v>
      </c>
      <c r="G34" s="50">
        <f t="shared" si="7"/>
        <v>1325116.83</v>
      </c>
      <c r="H34" s="50">
        <f t="shared" si="5"/>
        <v>17674883.170000002</v>
      </c>
      <c r="I34" s="71"/>
      <c r="J34" s="75"/>
    </row>
    <row r="35" spans="1:10" s="42" customFormat="1" x14ac:dyDescent="0.25">
      <c r="A35" s="53"/>
      <c r="B35" s="54" t="s">
        <v>39</v>
      </c>
      <c r="C35" s="48">
        <v>9827283</v>
      </c>
      <c r="D35" s="50">
        <f t="shared" si="6"/>
        <v>0</v>
      </c>
      <c r="E35" s="50">
        <v>9827283</v>
      </c>
      <c r="F35" s="49">
        <v>877783.67999999993</v>
      </c>
      <c r="G35" s="50">
        <f t="shared" si="7"/>
        <v>877783.67999999993</v>
      </c>
      <c r="H35" s="50">
        <f t="shared" si="5"/>
        <v>8949499.3200000003</v>
      </c>
      <c r="I35" s="71"/>
      <c r="J35" s="75"/>
    </row>
    <row r="36" spans="1:10" s="42" customFormat="1" x14ac:dyDescent="0.25">
      <c r="A36" s="251" t="s">
        <v>40</v>
      </c>
      <c r="B36" s="252"/>
      <c r="C36" s="173">
        <f>SUM(C37:C40,C44:C48)</f>
        <v>3509789258</v>
      </c>
      <c r="D36" s="173">
        <f>SUM(D37:D40,D44:D48)</f>
        <v>0</v>
      </c>
      <c r="E36" s="174">
        <f>+C36+D36</f>
        <v>3509789258</v>
      </c>
      <c r="F36" s="173">
        <f>SUM(F37:F45)</f>
        <v>75813918.420000002</v>
      </c>
      <c r="G36" s="173">
        <f>SUM(G37:G45)</f>
        <v>75813918.420000002</v>
      </c>
      <c r="H36" s="174">
        <f t="shared" si="5"/>
        <v>3433975339.5799999</v>
      </c>
      <c r="I36" s="71"/>
    </row>
    <row r="37" spans="1:10" s="42" customFormat="1" x14ac:dyDescent="0.25">
      <c r="A37" s="53"/>
      <c r="B37" s="54" t="s">
        <v>41</v>
      </c>
      <c r="C37" s="48">
        <v>2739789258</v>
      </c>
      <c r="D37" s="50">
        <f>+E37-C37</f>
        <v>0</v>
      </c>
      <c r="E37" s="50">
        <v>2739789258</v>
      </c>
      <c r="F37" s="50">
        <v>62820087</v>
      </c>
      <c r="G37" s="50">
        <f t="shared" si="7"/>
        <v>62820087</v>
      </c>
      <c r="H37" s="50">
        <f t="shared" si="5"/>
        <v>2676969171</v>
      </c>
      <c r="I37" s="71"/>
    </row>
    <row r="38" spans="1:10" s="42" customFormat="1" x14ac:dyDescent="0.25">
      <c r="A38" s="53"/>
      <c r="B38" s="54" t="s">
        <v>42</v>
      </c>
      <c r="C38" s="48">
        <v>0</v>
      </c>
      <c r="D38" s="50">
        <v>0</v>
      </c>
      <c r="E38" s="50">
        <f>+C38+D38</f>
        <v>0</v>
      </c>
      <c r="F38" s="50">
        <v>0</v>
      </c>
      <c r="G38" s="50">
        <v>0</v>
      </c>
      <c r="H38" s="50">
        <f t="shared" si="5"/>
        <v>0</v>
      </c>
      <c r="I38" s="71"/>
    </row>
    <row r="39" spans="1:10" s="42" customFormat="1" x14ac:dyDescent="0.25">
      <c r="A39" s="53"/>
      <c r="B39" s="54" t="s">
        <v>43</v>
      </c>
      <c r="C39" s="48">
        <v>0</v>
      </c>
      <c r="D39" s="50">
        <v>0</v>
      </c>
      <c r="E39" s="50">
        <f>+C39+D39</f>
        <v>0</v>
      </c>
      <c r="F39" s="50">
        <v>0</v>
      </c>
      <c r="G39" s="50">
        <v>0</v>
      </c>
      <c r="H39" s="50">
        <f t="shared" si="5"/>
        <v>0</v>
      </c>
      <c r="I39" s="71"/>
    </row>
    <row r="40" spans="1:10" s="42" customFormat="1" ht="15.75" thickBot="1" x14ac:dyDescent="0.3">
      <c r="A40" s="57"/>
      <c r="B40" s="58" t="s">
        <v>44</v>
      </c>
      <c r="C40" s="59">
        <v>770000000</v>
      </c>
      <c r="D40" s="80">
        <f>+E40-C40</f>
        <v>0</v>
      </c>
      <c r="E40" s="72">
        <v>770000000</v>
      </c>
      <c r="F40" s="72">
        <v>12993831.42</v>
      </c>
      <c r="G40" s="72">
        <f t="shared" si="7"/>
        <v>12993831.42</v>
      </c>
      <c r="H40" s="72">
        <f>+E40-F40</f>
        <v>757006168.58000004</v>
      </c>
      <c r="I40" s="71"/>
    </row>
    <row r="41" spans="1:10" s="42" customFormat="1" x14ac:dyDescent="0.25">
      <c r="A41" s="60"/>
      <c r="B41" s="60"/>
      <c r="C41" s="52"/>
      <c r="D41" s="52"/>
      <c r="E41" s="52"/>
      <c r="F41" s="52"/>
      <c r="G41" s="52"/>
      <c r="H41" s="52"/>
      <c r="I41" s="71"/>
    </row>
    <row r="42" spans="1:10" s="42" customFormat="1" ht="15.75" thickBot="1" x14ac:dyDescent="0.3">
      <c r="A42" s="60"/>
      <c r="B42" s="60"/>
      <c r="C42" s="60"/>
      <c r="D42" s="60"/>
      <c r="E42" s="60"/>
      <c r="F42" s="60"/>
      <c r="G42" s="60"/>
      <c r="H42" s="60"/>
      <c r="I42" s="71"/>
    </row>
    <row r="43" spans="1:10" s="42" customFormat="1" ht="15.75" thickBot="1" x14ac:dyDescent="0.3">
      <c r="A43" s="61"/>
      <c r="B43" s="51"/>
      <c r="C43" s="51"/>
      <c r="D43" s="51"/>
      <c r="E43" s="51"/>
      <c r="F43" s="51"/>
      <c r="G43" s="51"/>
      <c r="H43" s="51"/>
      <c r="I43" s="71"/>
    </row>
    <row r="44" spans="1:10" s="42" customFormat="1" x14ac:dyDescent="0.25">
      <c r="A44" s="62"/>
      <c r="B44" s="63" t="s">
        <v>45</v>
      </c>
      <c r="C44" s="64">
        <v>0</v>
      </c>
      <c r="D44" s="64">
        <v>0</v>
      </c>
      <c r="E44" s="65">
        <v>0</v>
      </c>
      <c r="F44" s="65">
        <v>0</v>
      </c>
      <c r="G44" s="65">
        <v>0</v>
      </c>
      <c r="H44" s="65">
        <f>+E44-F44</f>
        <v>0</v>
      </c>
      <c r="I44" s="71"/>
    </row>
    <row r="45" spans="1:10" s="43" customFormat="1" x14ac:dyDescent="0.25">
      <c r="A45" s="55"/>
      <c r="B45" s="56" t="s">
        <v>46</v>
      </c>
      <c r="C45" s="49">
        <v>0</v>
      </c>
      <c r="D45" s="49">
        <v>0</v>
      </c>
      <c r="E45" s="50">
        <f t="shared" ref="E45:E48" si="8">+C45+D45</f>
        <v>0</v>
      </c>
      <c r="F45" s="50">
        <v>0</v>
      </c>
      <c r="G45" s="50">
        <v>0</v>
      </c>
      <c r="H45" s="50">
        <f>+E45-F45</f>
        <v>0</v>
      </c>
      <c r="I45" s="71"/>
    </row>
    <row r="46" spans="1:10" s="42" customFormat="1" x14ac:dyDescent="0.25">
      <c r="A46" s="53"/>
      <c r="B46" s="54" t="s">
        <v>47</v>
      </c>
      <c r="C46" s="48">
        <v>0</v>
      </c>
      <c r="D46" s="48">
        <v>0</v>
      </c>
      <c r="E46" s="50">
        <f t="shared" si="8"/>
        <v>0</v>
      </c>
      <c r="F46" s="47">
        <v>0</v>
      </c>
      <c r="G46" s="47">
        <v>0</v>
      </c>
      <c r="H46" s="50">
        <f t="shared" ref="H46:H81" si="9">+E46-F46</f>
        <v>0</v>
      </c>
      <c r="I46" s="71"/>
    </row>
    <row r="47" spans="1:10" s="42" customFormat="1" x14ac:dyDescent="0.25">
      <c r="A47" s="53"/>
      <c r="B47" s="54" t="s">
        <v>48</v>
      </c>
      <c r="C47" s="48">
        <v>0</v>
      </c>
      <c r="D47" s="48">
        <v>0</v>
      </c>
      <c r="E47" s="50">
        <f t="shared" si="8"/>
        <v>0</v>
      </c>
      <c r="F47" s="47">
        <v>0</v>
      </c>
      <c r="G47" s="47">
        <v>0</v>
      </c>
      <c r="H47" s="50">
        <f t="shared" si="9"/>
        <v>0</v>
      </c>
      <c r="I47" s="71"/>
    </row>
    <row r="48" spans="1:10" s="42" customFormat="1" x14ac:dyDescent="0.25">
      <c r="A48" s="53"/>
      <c r="B48" s="54" t="s">
        <v>49</v>
      </c>
      <c r="C48" s="48">
        <v>0</v>
      </c>
      <c r="D48" s="48">
        <v>0</v>
      </c>
      <c r="E48" s="50">
        <f t="shared" si="8"/>
        <v>0</v>
      </c>
      <c r="F48" s="47">
        <v>0</v>
      </c>
      <c r="G48" s="47">
        <v>0</v>
      </c>
      <c r="H48" s="50">
        <f t="shared" si="9"/>
        <v>0</v>
      </c>
      <c r="I48" s="71"/>
    </row>
    <row r="49" spans="1:9" s="42" customFormat="1" x14ac:dyDescent="0.25">
      <c r="A49" s="251" t="s">
        <v>50</v>
      </c>
      <c r="B49" s="252"/>
      <c r="C49" s="175">
        <f>SUM(C50:C58)</f>
        <v>0</v>
      </c>
      <c r="D49" s="175">
        <f>SUM(D50:D58)</f>
        <v>8110844</v>
      </c>
      <c r="E49" s="174">
        <f>+C49+D49</f>
        <v>8110844</v>
      </c>
      <c r="F49" s="173">
        <f>SUM(F50:F58)</f>
        <v>3925613.79</v>
      </c>
      <c r="G49" s="173">
        <f>SUM(G50:G58)</f>
        <v>3925613.79</v>
      </c>
      <c r="H49" s="174">
        <f t="shared" si="9"/>
        <v>4185230.21</v>
      </c>
      <c r="I49" s="71"/>
    </row>
    <row r="50" spans="1:9" s="42" customFormat="1" x14ac:dyDescent="0.25">
      <c r="A50" s="53"/>
      <c r="B50" s="54" t="s">
        <v>51</v>
      </c>
      <c r="C50" s="48">
        <v>0</v>
      </c>
      <c r="D50" s="48">
        <f>+E50-C50</f>
        <v>0</v>
      </c>
      <c r="E50" s="50">
        <v>0</v>
      </c>
      <c r="F50" s="47">
        <v>2154466.17</v>
      </c>
      <c r="G50" s="47">
        <f>F50</f>
        <v>2154466.17</v>
      </c>
      <c r="H50" s="50">
        <f t="shared" si="9"/>
        <v>-2154466.17</v>
      </c>
      <c r="I50" s="71"/>
    </row>
    <row r="51" spans="1:9" s="42" customFormat="1" x14ac:dyDescent="0.25">
      <c r="A51" s="53"/>
      <c r="B51" s="54" t="s">
        <v>52</v>
      </c>
      <c r="C51" s="48">
        <v>0</v>
      </c>
      <c r="D51" s="48">
        <f t="shared" ref="D51:D57" si="10">+E51-C51</f>
        <v>0</v>
      </c>
      <c r="E51" s="50">
        <v>0</v>
      </c>
      <c r="F51" s="47">
        <v>123382.12</v>
      </c>
      <c r="G51" s="47">
        <f t="shared" ref="G51:G57" si="11">F51</f>
        <v>123382.12</v>
      </c>
      <c r="H51" s="50">
        <f t="shared" si="9"/>
        <v>-123382.12</v>
      </c>
      <c r="I51" s="71"/>
    </row>
    <row r="52" spans="1:9" s="42" customFormat="1" x14ac:dyDescent="0.25">
      <c r="A52" s="53"/>
      <c r="B52" s="54" t="s">
        <v>53</v>
      </c>
      <c r="C52" s="48">
        <v>0</v>
      </c>
      <c r="D52" s="48">
        <f t="shared" si="10"/>
        <v>0</v>
      </c>
      <c r="E52" s="50">
        <v>0</v>
      </c>
      <c r="F52" s="47">
        <v>0</v>
      </c>
      <c r="G52" s="47">
        <f t="shared" si="11"/>
        <v>0</v>
      </c>
      <c r="H52" s="50">
        <f t="shared" si="9"/>
        <v>0</v>
      </c>
      <c r="I52" s="71"/>
    </row>
    <row r="53" spans="1:9" s="42" customFormat="1" x14ac:dyDescent="0.25">
      <c r="A53" s="53"/>
      <c r="B53" s="54" t="s">
        <v>54</v>
      </c>
      <c r="C53" s="48">
        <v>0</v>
      </c>
      <c r="D53" s="48">
        <f t="shared" si="10"/>
        <v>0</v>
      </c>
      <c r="E53" s="50">
        <v>0</v>
      </c>
      <c r="F53" s="47">
        <v>0</v>
      </c>
      <c r="G53" s="47">
        <f t="shared" si="11"/>
        <v>0</v>
      </c>
      <c r="H53" s="50">
        <f t="shared" si="9"/>
        <v>0</v>
      </c>
      <c r="I53" s="71"/>
    </row>
    <row r="54" spans="1:9" s="42" customFormat="1" x14ac:dyDescent="0.25">
      <c r="A54" s="53"/>
      <c r="B54" s="54" t="s">
        <v>55</v>
      </c>
      <c r="C54" s="48">
        <v>0</v>
      </c>
      <c r="D54" s="48">
        <f t="shared" si="10"/>
        <v>0</v>
      </c>
      <c r="E54" s="50">
        <v>0</v>
      </c>
      <c r="F54" s="47">
        <v>0</v>
      </c>
      <c r="G54" s="47">
        <f t="shared" si="11"/>
        <v>0</v>
      </c>
      <c r="H54" s="50">
        <f t="shared" si="9"/>
        <v>0</v>
      </c>
      <c r="I54" s="71"/>
    </row>
    <row r="55" spans="1:9" s="42" customFormat="1" x14ac:dyDescent="0.25">
      <c r="A55" s="53"/>
      <c r="B55" s="54" t="s">
        <v>56</v>
      </c>
      <c r="C55" s="48">
        <v>0</v>
      </c>
      <c r="D55" s="48">
        <f t="shared" si="10"/>
        <v>0</v>
      </c>
      <c r="E55" s="50">
        <v>0</v>
      </c>
      <c r="F55" s="47">
        <v>1647765.5</v>
      </c>
      <c r="G55" s="47">
        <f t="shared" si="11"/>
        <v>1647765.5</v>
      </c>
      <c r="H55" s="50">
        <f t="shared" si="9"/>
        <v>-1647765.5</v>
      </c>
      <c r="I55" s="71"/>
    </row>
    <row r="56" spans="1:9" s="42" customFormat="1" x14ac:dyDescent="0.25">
      <c r="A56" s="53"/>
      <c r="B56" s="54" t="s">
        <v>57</v>
      </c>
      <c r="C56" s="48">
        <v>0</v>
      </c>
      <c r="D56" s="48">
        <f t="shared" si="10"/>
        <v>0</v>
      </c>
      <c r="E56" s="50">
        <v>0</v>
      </c>
      <c r="F56" s="47">
        <v>0</v>
      </c>
      <c r="G56" s="47">
        <f t="shared" si="11"/>
        <v>0</v>
      </c>
      <c r="H56" s="50">
        <f t="shared" si="9"/>
        <v>0</v>
      </c>
      <c r="I56" s="71"/>
    </row>
    <row r="57" spans="1:9" s="42" customFormat="1" x14ac:dyDescent="0.25">
      <c r="A57" s="53"/>
      <c r="B57" s="54" t="s">
        <v>58</v>
      </c>
      <c r="C57" s="48">
        <v>0</v>
      </c>
      <c r="D57" s="48">
        <f t="shared" si="10"/>
        <v>8110844</v>
      </c>
      <c r="E57" s="50">
        <v>8110844</v>
      </c>
      <c r="F57" s="47">
        <v>0</v>
      </c>
      <c r="G57" s="47">
        <f t="shared" si="11"/>
        <v>0</v>
      </c>
      <c r="H57" s="50">
        <f t="shared" si="9"/>
        <v>8110844</v>
      </c>
      <c r="I57" s="71"/>
    </row>
    <row r="58" spans="1:9" s="42" customFormat="1" x14ac:dyDescent="0.25">
      <c r="A58" s="53"/>
      <c r="B58" s="54" t="s">
        <v>59</v>
      </c>
      <c r="C58" s="48">
        <v>0</v>
      </c>
      <c r="D58" s="48">
        <v>0</v>
      </c>
      <c r="E58" s="50">
        <v>0</v>
      </c>
      <c r="F58" s="47">
        <v>0</v>
      </c>
      <c r="G58" s="47">
        <v>0</v>
      </c>
      <c r="H58" s="50">
        <f t="shared" si="9"/>
        <v>0</v>
      </c>
      <c r="I58" s="71"/>
    </row>
    <row r="59" spans="1:9" s="42" customFormat="1" x14ac:dyDescent="0.25">
      <c r="A59" s="251" t="s">
        <v>60</v>
      </c>
      <c r="B59" s="252"/>
      <c r="C59" s="175">
        <f>SUM(C60:C62)</f>
        <v>0</v>
      </c>
      <c r="D59" s="175">
        <f>SUM(D60:D62)</f>
        <v>0</v>
      </c>
      <c r="E59" s="176">
        <v>0</v>
      </c>
      <c r="F59" s="173">
        <v>0</v>
      </c>
      <c r="G59" s="173">
        <v>0</v>
      </c>
      <c r="H59" s="174">
        <f t="shared" si="9"/>
        <v>0</v>
      </c>
      <c r="I59" s="71"/>
    </row>
    <row r="60" spans="1:9" s="42" customFormat="1" x14ac:dyDescent="0.25">
      <c r="A60" s="53"/>
      <c r="B60" s="54" t="s">
        <v>61</v>
      </c>
      <c r="C60" s="48">
        <v>0</v>
      </c>
      <c r="D60" s="48">
        <v>0</v>
      </c>
      <c r="E60" s="47">
        <v>0</v>
      </c>
      <c r="F60" s="47">
        <v>0</v>
      </c>
      <c r="G60" s="47">
        <v>0</v>
      </c>
      <c r="H60" s="50">
        <f t="shared" si="9"/>
        <v>0</v>
      </c>
      <c r="I60" s="71"/>
    </row>
    <row r="61" spans="1:9" s="42" customFormat="1" x14ac:dyDescent="0.25">
      <c r="A61" s="53"/>
      <c r="B61" s="54" t="s">
        <v>62</v>
      </c>
      <c r="C61" s="48">
        <v>0</v>
      </c>
      <c r="D61" s="48">
        <v>0</v>
      </c>
      <c r="E61" s="47">
        <v>0</v>
      </c>
      <c r="F61" s="47">
        <v>0</v>
      </c>
      <c r="G61" s="47">
        <v>0</v>
      </c>
      <c r="H61" s="50">
        <f t="shared" si="9"/>
        <v>0</v>
      </c>
      <c r="I61" s="71"/>
    </row>
    <row r="62" spans="1:9" s="42" customFormat="1" x14ac:dyDescent="0.25">
      <c r="A62" s="53"/>
      <c r="B62" s="54" t="s">
        <v>63</v>
      </c>
      <c r="C62" s="48">
        <v>0</v>
      </c>
      <c r="D62" s="48">
        <v>0</v>
      </c>
      <c r="E62" s="47">
        <v>0</v>
      </c>
      <c r="F62" s="47">
        <v>0</v>
      </c>
      <c r="G62" s="47">
        <v>0</v>
      </c>
      <c r="H62" s="50">
        <f t="shared" si="9"/>
        <v>0</v>
      </c>
      <c r="I62" s="71"/>
    </row>
    <row r="63" spans="1:9" s="42" customFormat="1" x14ac:dyDescent="0.25">
      <c r="A63" s="251" t="s">
        <v>64</v>
      </c>
      <c r="B63" s="252"/>
      <c r="C63" s="175">
        <f>SUM(C64:C70)</f>
        <v>2501250000</v>
      </c>
      <c r="D63" s="175">
        <f>SUM(D64:D70)</f>
        <v>-8110844</v>
      </c>
      <c r="E63" s="175">
        <f>SUM(E64:E70)</f>
        <v>2493139156</v>
      </c>
      <c r="F63" s="173">
        <f>SUM(F64:F72)</f>
        <v>42321652.840000004</v>
      </c>
      <c r="G63" s="173">
        <f>SUM(G64:G72)</f>
        <v>42321652.840000004</v>
      </c>
      <c r="H63" s="174">
        <f t="shared" si="9"/>
        <v>2450817503.1599998</v>
      </c>
      <c r="I63" s="71"/>
    </row>
    <row r="64" spans="1:9" s="42" customFormat="1" x14ac:dyDescent="0.25">
      <c r="A64" s="53"/>
      <c r="B64" s="54" t="s">
        <v>65</v>
      </c>
      <c r="C64" s="48">
        <v>2500000000</v>
      </c>
      <c r="D64" s="49">
        <f>+E64-C64</f>
        <v>-8110844</v>
      </c>
      <c r="E64" s="47">
        <v>2491889156</v>
      </c>
      <c r="F64" s="47">
        <v>42321652.840000004</v>
      </c>
      <c r="G64" s="47">
        <f>F64</f>
        <v>42321652.840000004</v>
      </c>
      <c r="H64" s="50">
        <f>+E64-F64</f>
        <v>2449567503.1599998</v>
      </c>
      <c r="I64" s="71"/>
    </row>
    <row r="65" spans="1:9" s="42" customFormat="1" x14ac:dyDescent="0.25">
      <c r="A65" s="53"/>
      <c r="B65" s="54" t="s">
        <v>66</v>
      </c>
      <c r="C65" s="48">
        <v>0</v>
      </c>
      <c r="D65" s="48">
        <v>0</v>
      </c>
      <c r="E65" s="47">
        <v>0</v>
      </c>
      <c r="F65" s="47">
        <v>0</v>
      </c>
      <c r="G65" s="47">
        <v>0</v>
      </c>
      <c r="H65" s="50">
        <f t="shared" si="9"/>
        <v>0</v>
      </c>
      <c r="I65" s="71"/>
    </row>
    <row r="66" spans="1:9" s="42" customFormat="1" x14ac:dyDescent="0.25">
      <c r="A66" s="53"/>
      <c r="B66" s="54" t="s">
        <v>67</v>
      </c>
      <c r="C66" s="48">
        <v>0</v>
      </c>
      <c r="D66" s="48">
        <v>0</v>
      </c>
      <c r="E66" s="47">
        <v>0</v>
      </c>
      <c r="F66" s="47">
        <v>0</v>
      </c>
      <c r="G66" s="47">
        <v>0</v>
      </c>
      <c r="H66" s="50">
        <f t="shared" si="9"/>
        <v>0</v>
      </c>
      <c r="I66" s="71"/>
    </row>
    <row r="67" spans="1:9" s="42" customFormat="1" x14ac:dyDescent="0.25">
      <c r="A67" s="53"/>
      <c r="B67" s="54" t="s">
        <v>68</v>
      </c>
      <c r="C67" s="48">
        <v>0</v>
      </c>
      <c r="D67" s="48">
        <v>0</v>
      </c>
      <c r="E67" s="47">
        <v>0</v>
      </c>
      <c r="F67" s="47">
        <v>0</v>
      </c>
      <c r="G67" s="47">
        <v>0</v>
      </c>
      <c r="H67" s="50">
        <f t="shared" si="9"/>
        <v>0</v>
      </c>
      <c r="I67" s="71"/>
    </row>
    <row r="68" spans="1:9" s="42" customFormat="1" x14ac:dyDescent="0.25">
      <c r="A68" s="53"/>
      <c r="B68" s="54" t="s">
        <v>69</v>
      </c>
      <c r="C68" s="48">
        <v>0</v>
      </c>
      <c r="D68" s="48">
        <v>0</v>
      </c>
      <c r="E68" s="47">
        <v>0</v>
      </c>
      <c r="F68" s="47">
        <v>0</v>
      </c>
      <c r="G68" s="47">
        <v>0</v>
      </c>
      <c r="H68" s="50">
        <f t="shared" si="9"/>
        <v>0</v>
      </c>
      <c r="I68" s="71"/>
    </row>
    <row r="69" spans="1:9" s="42" customFormat="1" x14ac:dyDescent="0.25">
      <c r="A69" s="53"/>
      <c r="B69" s="54" t="s">
        <v>70</v>
      </c>
      <c r="C69" s="48">
        <v>0</v>
      </c>
      <c r="D69" s="48">
        <v>0</v>
      </c>
      <c r="E69" s="47">
        <v>0</v>
      </c>
      <c r="F69" s="47">
        <v>0</v>
      </c>
      <c r="G69" s="47">
        <v>0</v>
      </c>
      <c r="H69" s="50">
        <f t="shared" si="9"/>
        <v>0</v>
      </c>
      <c r="I69" s="71"/>
    </row>
    <row r="70" spans="1:9" s="43" customFormat="1" ht="28.5" x14ac:dyDescent="0.25">
      <c r="A70" s="55"/>
      <c r="B70" s="56" t="s">
        <v>71</v>
      </c>
      <c r="C70" s="49">
        <v>1250000</v>
      </c>
      <c r="D70" s="49">
        <v>0</v>
      </c>
      <c r="E70" s="47">
        <v>1250000</v>
      </c>
      <c r="F70" s="50">
        <v>0</v>
      </c>
      <c r="G70" s="50">
        <v>0</v>
      </c>
      <c r="H70" s="50">
        <f t="shared" si="9"/>
        <v>1250000</v>
      </c>
      <c r="I70" s="71"/>
    </row>
    <row r="71" spans="1:9" s="42" customFormat="1" x14ac:dyDescent="0.25">
      <c r="A71" s="247" t="s">
        <v>72</v>
      </c>
      <c r="B71" s="248"/>
      <c r="C71" s="48">
        <v>0</v>
      </c>
      <c r="D71" s="48">
        <f>SUM(D72:D74)</f>
        <v>0</v>
      </c>
      <c r="E71" s="47">
        <v>0</v>
      </c>
      <c r="F71" s="49">
        <f>SUM(F72:F80)</f>
        <v>0</v>
      </c>
      <c r="G71" s="49">
        <f>SUM(G72:G80)</f>
        <v>0</v>
      </c>
      <c r="H71" s="50">
        <f t="shared" si="9"/>
        <v>0</v>
      </c>
      <c r="I71" s="71"/>
    </row>
    <row r="72" spans="1:9" s="42" customFormat="1" x14ac:dyDescent="0.25">
      <c r="A72" s="53"/>
      <c r="B72" s="54" t="s">
        <v>73</v>
      </c>
      <c r="C72" s="48">
        <v>0</v>
      </c>
      <c r="D72" s="48">
        <v>0</v>
      </c>
      <c r="E72" s="47">
        <v>0</v>
      </c>
      <c r="F72" s="47">
        <v>0</v>
      </c>
      <c r="G72" s="47">
        <v>0</v>
      </c>
      <c r="H72" s="50">
        <f t="shared" si="9"/>
        <v>0</v>
      </c>
      <c r="I72" s="71"/>
    </row>
    <row r="73" spans="1:9" s="42" customFormat="1" x14ac:dyDescent="0.25">
      <c r="A73" s="53"/>
      <c r="B73" s="54" t="s">
        <v>74</v>
      </c>
      <c r="C73" s="48">
        <v>0</v>
      </c>
      <c r="D73" s="48">
        <v>0</v>
      </c>
      <c r="E73" s="47">
        <v>0</v>
      </c>
      <c r="F73" s="47">
        <v>0</v>
      </c>
      <c r="G73" s="47">
        <v>0</v>
      </c>
      <c r="H73" s="50">
        <f t="shared" si="9"/>
        <v>0</v>
      </c>
      <c r="I73" s="71"/>
    </row>
    <row r="74" spans="1:9" s="42" customFormat="1" x14ac:dyDescent="0.25">
      <c r="A74" s="53"/>
      <c r="B74" s="54" t="s">
        <v>75</v>
      </c>
      <c r="C74" s="48">
        <v>0</v>
      </c>
      <c r="D74" s="48">
        <v>0</v>
      </c>
      <c r="E74" s="47">
        <v>0</v>
      </c>
      <c r="F74" s="47">
        <v>0</v>
      </c>
      <c r="G74" s="47">
        <v>0</v>
      </c>
      <c r="H74" s="50">
        <f t="shared" si="9"/>
        <v>0</v>
      </c>
      <c r="I74" s="71"/>
    </row>
    <row r="75" spans="1:9" s="42" customFormat="1" x14ac:dyDescent="0.25">
      <c r="A75" s="247" t="s">
        <v>76</v>
      </c>
      <c r="B75" s="248"/>
      <c r="C75" s="48">
        <f>SUM(C76:C82)</f>
        <v>0</v>
      </c>
      <c r="D75" s="48">
        <f>SUM(D76:D82)</f>
        <v>0</v>
      </c>
      <c r="E75" s="47">
        <v>0</v>
      </c>
      <c r="F75" s="48">
        <f>SUM(F76:F82)</f>
        <v>0</v>
      </c>
      <c r="G75" s="48">
        <f>SUM(G76:G82)</f>
        <v>0</v>
      </c>
      <c r="H75" s="50">
        <f t="shared" si="9"/>
        <v>0</v>
      </c>
      <c r="I75" s="71"/>
    </row>
    <row r="76" spans="1:9" s="42" customFormat="1" x14ac:dyDescent="0.25">
      <c r="A76" s="53"/>
      <c r="B76" s="54" t="s">
        <v>77</v>
      </c>
      <c r="C76" s="48">
        <v>0</v>
      </c>
      <c r="D76" s="48">
        <v>0</v>
      </c>
      <c r="E76" s="47">
        <v>0</v>
      </c>
      <c r="F76" s="47">
        <v>0</v>
      </c>
      <c r="G76" s="47">
        <v>0</v>
      </c>
      <c r="H76" s="50">
        <f t="shared" si="9"/>
        <v>0</v>
      </c>
      <c r="I76" s="71"/>
    </row>
    <row r="77" spans="1:9" s="42" customFormat="1" x14ac:dyDescent="0.25">
      <c r="A77" s="53"/>
      <c r="B77" s="54" t="s">
        <v>78</v>
      </c>
      <c r="C77" s="48">
        <v>0</v>
      </c>
      <c r="D77" s="48">
        <v>0</v>
      </c>
      <c r="E77" s="47">
        <v>0</v>
      </c>
      <c r="F77" s="47">
        <v>0</v>
      </c>
      <c r="G77" s="47">
        <v>0</v>
      </c>
      <c r="H77" s="50">
        <f t="shared" si="9"/>
        <v>0</v>
      </c>
      <c r="I77" s="71"/>
    </row>
    <row r="78" spans="1:9" s="42" customFormat="1" x14ac:dyDescent="0.25">
      <c r="A78" s="53"/>
      <c r="B78" s="54" t="s">
        <v>79</v>
      </c>
      <c r="C78" s="48">
        <v>0</v>
      </c>
      <c r="D78" s="48">
        <v>0</v>
      </c>
      <c r="E78" s="47">
        <v>0</v>
      </c>
      <c r="F78" s="47">
        <v>0</v>
      </c>
      <c r="G78" s="47">
        <v>0</v>
      </c>
      <c r="H78" s="50">
        <f t="shared" si="9"/>
        <v>0</v>
      </c>
      <c r="I78" s="71"/>
    </row>
    <row r="79" spans="1:9" s="42" customFormat="1" x14ac:dyDescent="0.25">
      <c r="A79" s="53"/>
      <c r="B79" s="54" t="s">
        <v>80</v>
      </c>
      <c r="C79" s="48">
        <v>0</v>
      </c>
      <c r="D79" s="48">
        <v>0</v>
      </c>
      <c r="E79" s="47">
        <v>0</v>
      </c>
      <c r="F79" s="47">
        <v>0</v>
      </c>
      <c r="G79" s="47">
        <v>0</v>
      </c>
      <c r="H79" s="50">
        <f t="shared" si="9"/>
        <v>0</v>
      </c>
      <c r="I79" s="71"/>
    </row>
    <row r="80" spans="1:9" s="42" customFormat="1" x14ac:dyDescent="0.25">
      <c r="A80" s="53"/>
      <c r="B80" s="54" t="s">
        <v>81</v>
      </c>
      <c r="C80" s="48">
        <v>0</v>
      </c>
      <c r="D80" s="48">
        <v>0</v>
      </c>
      <c r="E80" s="47">
        <v>0</v>
      </c>
      <c r="F80" s="47">
        <v>0</v>
      </c>
      <c r="G80" s="47">
        <v>0</v>
      </c>
      <c r="H80" s="50">
        <f t="shared" si="9"/>
        <v>0</v>
      </c>
      <c r="I80" s="71"/>
    </row>
    <row r="81" spans="1:9" s="42" customFormat="1" x14ac:dyDescent="0.25">
      <c r="A81" s="53"/>
      <c r="B81" s="54" t="s">
        <v>82</v>
      </c>
      <c r="C81" s="48">
        <v>0</v>
      </c>
      <c r="D81" s="48">
        <v>0</v>
      </c>
      <c r="E81" s="47">
        <v>0</v>
      </c>
      <c r="F81" s="47">
        <v>0</v>
      </c>
      <c r="G81" s="47">
        <v>0</v>
      </c>
      <c r="H81" s="50">
        <f t="shared" si="9"/>
        <v>0</v>
      </c>
      <c r="I81" s="71"/>
    </row>
    <row r="82" spans="1:9" s="42" customFormat="1" ht="15.75" thickBot="1" x14ac:dyDescent="0.3">
      <c r="A82" s="53"/>
      <c r="B82" s="54" t="s">
        <v>83</v>
      </c>
      <c r="C82" s="59">
        <v>0</v>
      </c>
      <c r="D82" s="59">
        <v>0</v>
      </c>
      <c r="E82" s="47">
        <v>0</v>
      </c>
      <c r="F82" s="47">
        <v>0</v>
      </c>
      <c r="G82" s="47">
        <v>0</v>
      </c>
      <c r="H82" s="47">
        <f>+E82-F82</f>
        <v>0</v>
      </c>
      <c r="I82" s="71"/>
    </row>
    <row r="83" spans="1:9" s="42" customFormat="1" ht="15.75" thickBot="1" x14ac:dyDescent="0.3">
      <c r="A83" s="66"/>
      <c r="B83" s="67" t="s">
        <v>84</v>
      </c>
      <c r="C83" s="68">
        <f>+C8+C16+C26+C36+C49+C59+C63</f>
        <v>6439998260</v>
      </c>
      <c r="D83" s="68">
        <f t="shared" ref="D83" si="12">+D8+D16+D26+D36+D49+D59+D63</f>
        <v>0</v>
      </c>
      <c r="E83" s="68">
        <f>+C83+D83</f>
        <v>6439998260</v>
      </c>
      <c r="F83" s="68">
        <f>+F8+F16+F26+F36+F49+F59+F63</f>
        <v>178907185.77000001</v>
      </c>
      <c r="G83" s="68">
        <f>+G8+G16+G26+G36+G49+G59+G63+G71+G75</f>
        <v>178907185.77000001</v>
      </c>
      <c r="H83" s="68">
        <f>+E83-F83</f>
        <v>6261091074.2299995</v>
      </c>
      <c r="I83" s="71"/>
    </row>
    <row r="84" spans="1:9" s="42" customFormat="1" x14ac:dyDescent="0.25">
      <c r="A84" s="74" t="s">
        <v>251</v>
      </c>
      <c r="B84" s="51"/>
      <c r="C84" s="69"/>
      <c r="D84" s="69"/>
      <c r="E84" s="69"/>
      <c r="F84" s="69"/>
      <c r="G84" s="69"/>
      <c r="H84" s="69"/>
    </row>
    <row r="85" spans="1:9" s="42" customFormat="1" x14ac:dyDescent="0.25">
      <c r="A85" s="79" t="s">
        <v>151</v>
      </c>
      <c r="B85" s="51"/>
      <c r="C85" s="69"/>
      <c r="D85" s="69"/>
      <c r="E85" s="69"/>
      <c r="F85" s="69"/>
      <c r="G85" s="69"/>
      <c r="H85" s="69"/>
    </row>
    <row r="86" spans="1:9" x14ac:dyDescent="0.25">
      <c r="D86" s="45"/>
    </row>
  </sheetData>
  <mergeCells count="16">
    <mergeCell ref="A1:H1"/>
    <mergeCell ref="A2:H2"/>
    <mergeCell ref="A3:H3"/>
    <mergeCell ref="A4:H4"/>
    <mergeCell ref="A5:B7"/>
    <mergeCell ref="C5:G5"/>
    <mergeCell ref="H5:H6"/>
    <mergeCell ref="A71:B71"/>
    <mergeCell ref="A75:B75"/>
    <mergeCell ref="A8:B8"/>
    <mergeCell ref="A16:B16"/>
    <mergeCell ref="A26:B26"/>
    <mergeCell ref="A36:B36"/>
    <mergeCell ref="A49:B49"/>
    <mergeCell ref="A59:B59"/>
    <mergeCell ref="A63:B63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rowBreaks count="1" manualBreakCount="1">
    <brk id="42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130" zoomScaleNormal="130" workbookViewId="0">
      <selection activeCell="A5" sqref="A5:C7"/>
    </sheetView>
  </sheetViews>
  <sheetFormatPr baseColWidth="10" defaultRowHeight="15" x14ac:dyDescent="0.25"/>
  <cols>
    <col min="1" max="1" width="8.42578125" customWidth="1"/>
    <col min="2" max="2" width="10" customWidth="1"/>
    <col min="3" max="3" width="50.5703125" customWidth="1"/>
    <col min="4" max="4" width="15.28515625" bestFit="1" customWidth="1"/>
    <col min="5" max="5" width="15.85546875" bestFit="1" customWidth="1"/>
    <col min="6" max="6" width="15.28515625" bestFit="1" customWidth="1"/>
    <col min="7" max="8" width="13.7109375" bestFit="1" customWidth="1"/>
    <col min="9" max="9" width="15.28515625" bestFit="1" customWidth="1"/>
    <col min="11" max="11" width="12.7109375" bestFit="1" customWidth="1"/>
  </cols>
  <sheetData>
    <row r="1" spans="1:11" ht="15.75" thickBot="1" x14ac:dyDescent="0.3">
      <c r="A1" s="275"/>
      <c r="B1" s="275"/>
      <c r="C1" s="275"/>
      <c r="D1" s="275"/>
      <c r="E1" s="275"/>
      <c r="F1" s="275"/>
      <c r="G1" s="275"/>
      <c r="H1" s="275"/>
      <c r="I1" s="275"/>
    </row>
    <row r="2" spans="1:11" x14ac:dyDescent="0.25">
      <c r="A2" s="276" t="s">
        <v>219</v>
      </c>
      <c r="B2" s="277"/>
      <c r="C2" s="277"/>
      <c r="D2" s="277"/>
      <c r="E2" s="277"/>
      <c r="F2" s="277"/>
      <c r="G2" s="277"/>
      <c r="H2" s="277"/>
      <c r="I2" s="278"/>
    </row>
    <row r="3" spans="1:11" x14ac:dyDescent="0.25">
      <c r="A3" s="279" t="s">
        <v>220</v>
      </c>
      <c r="B3" s="280"/>
      <c r="C3" s="280"/>
      <c r="D3" s="280"/>
      <c r="E3" s="280"/>
      <c r="F3" s="280"/>
      <c r="G3" s="280"/>
      <c r="H3" s="280"/>
      <c r="I3" s="281"/>
    </row>
    <row r="4" spans="1:11" ht="15.75" thickBot="1" x14ac:dyDescent="0.3">
      <c r="A4" s="282" t="s">
        <v>255</v>
      </c>
      <c r="B4" s="283"/>
      <c r="C4" s="283"/>
      <c r="D4" s="283"/>
      <c r="E4" s="283"/>
      <c r="F4" s="283"/>
      <c r="G4" s="283"/>
      <c r="H4" s="283"/>
      <c r="I4" s="284"/>
    </row>
    <row r="5" spans="1:11" ht="15.75" thickBot="1" x14ac:dyDescent="0.3">
      <c r="A5" s="276" t="s">
        <v>2</v>
      </c>
      <c r="B5" s="277"/>
      <c r="C5" s="278"/>
      <c r="D5" s="288" t="s">
        <v>3</v>
      </c>
      <c r="E5" s="289"/>
      <c r="F5" s="289"/>
      <c r="G5" s="289"/>
      <c r="H5" s="290"/>
      <c r="I5" s="291" t="s">
        <v>4</v>
      </c>
    </row>
    <row r="6" spans="1:11" ht="27" thickBot="1" x14ac:dyDescent="0.3">
      <c r="A6" s="279"/>
      <c r="B6" s="280"/>
      <c r="C6" s="281"/>
      <c r="D6" s="169" t="s">
        <v>5</v>
      </c>
      <c r="E6" s="169" t="s">
        <v>6</v>
      </c>
      <c r="F6" s="169" t="s">
        <v>7</v>
      </c>
      <c r="G6" s="169" t="s">
        <v>8</v>
      </c>
      <c r="H6" s="169" t="s">
        <v>9</v>
      </c>
      <c r="I6" s="292"/>
    </row>
    <row r="7" spans="1:11" ht="15.75" thickBot="1" x14ac:dyDescent="0.3">
      <c r="A7" s="285"/>
      <c r="B7" s="286"/>
      <c r="C7" s="287"/>
      <c r="D7" s="169">
        <v>1</v>
      </c>
      <c r="E7" s="169">
        <v>2</v>
      </c>
      <c r="F7" s="169" t="s">
        <v>10</v>
      </c>
      <c r="G7" s="169">
        <v>4</v>
      </c>
      <c r="H7" s="169">
        <v>5</v>
      </c>
      <c r="I7" s="169" t="s">
        <v>11</v>
      </c>
    </row>
    <row r="8" spans="1:11" x14ac:dyDescent="0.25">
      <c r="A8" s="150"/>
      <c r="B8" s="151"/>
      <c r="C8" s="152"/>
      <c r="D8" s="152"/>
      <c r="E8" s="152"/>
      <c r="F8" s="152"/>
      <c r="G8" s="152"/>
      <c r="H8" s="152"/>
      <c r="I8" s="152"/>
    </row>
    <row r="9" spans="1:11" x14ac:dyDescent="0.25">
      <c r="A9" s="293" t="s">
        <v>221</v>
      </c>
      <c r="B9" s="294"/>
      <c r="C9" s="274"/>
      <c r="D9" s="153">
        <f t="shared" ref="D9:G9" si="0">+D10+D13+D22+D26+D29+D34</f>
        <v>770000000</v>
      </c>
      <c r="E9" s="153">
        <f>+D9-F9</f>
        <v>0</v>
      </c>
      <c r="F9" s="153">
        <f t="shared" si="0"/>
        <v>770000000</v>
      </c>
      <c r="G9" s="153">
        <f t="shared" si="0"/>
        <v>12993831.42</v>
      </c>
      <c r="H9" s="153">
        <f t="shared" ref="H9" si="1">+H10+H13+H22+H26+H29+H34</f>
        <v>12993831.42</v>
      </c>
      <c r="I9" s="153">
        <f>+F9-G9</f>
        <v>757006168.58000004</v>
      </c>
      <c r="K9" s="45"/>
    </row>
    <row r="10" spans="1:11" x14ac:dyDescent="0.25">
      <c r="A10" s="150"/>
      <c r="B10" s="273" t="s">
        <v>222</v>
      </c>
      <c r="C10" s="274"/>
      <c r="D10" s="153">
        <f t="shared" ref="D10:G10" si="2">SUM(D11:D12)</f>
        <v>770000000</v>
      </c>
      <c r="E10" s="153">
        <f t="shared" ref="E10:E11" si="3">+D10-F10</f>
        <v>0</v>
      </c>
      <c r="F10" s="153">
        <f t="shared" si="2"/>
        <v>770000000</v>
      </c>
      <c r="G10" s="153">
        <f t="shared" si="2"/>
        <v>12993831.42</v>
      </c>
      <c r="H10" s="153">
        <f t="shared" ref="H10" si="4">SUM(H11:H12)</f>
        <v>12993831.42</v>
      </c>
      <c r="I10" s="153">
        <f t="shared" ref="I10:I11" si="5">+F10-G10</f>
        <v>757006168.58000004</v>
      </c>
    </row>
    <row r="11" spans="1:11" x14ac:dyDescent="0.25">
      <c r="A11" s="150"/>
      <c r="B11" s="151"/>
      <c r="C11" s="152" t="s">
        <v>223</v>
      </c>
      <c r="D11" s="153">
        <v>770000000</v>
      </c>
      <c r="E11" s="153">
        <f t="shared" si="3"/>
        <v>0</v>
      </c>
      <c r="F11" s="153">
        <v>770000000</v>
      </c>
      <c r="G11" s="153">
        <v>12993831.42</v>
      </c>
      <c r="H11" s="153">
        <v>12993831.42</v>
      </c>
      <c r="I11" s="153">
        <f t="shared" si="5"/>
        <v>757006168.58000004</v>
      </c>
    </row>
    <row r="12" spans="1:11" x14ac:dyDescent="0.25">
      <c r="A12" s="150"/>
      <c r="B12" s="151"/>
      <c r="C12" s="152" t="s">
        <v>224</v>
      </c>
      <c r="D12" s="153">
        <v>0</v>
      </c>
      <c r="E12" s="153">
        <f>+F12-D12</f>
        <v>0</v>
      </c>
      <c r="F12" s="153">
        <v>0</v>
      </c>
      <c r="G12" s="153">
        <v>0</v>
      </c>
      <c r="H12" s="153">
        <v>0</v>
      </c>
      <c r="I12" s="153">
        <f>+F12-G12</f>
        <v>0</v>
      </c>
    </row>
    <row r="13" spans="1:11" x14ac:dyDescent="0.25">
      <c r="A13" s="150"/>
      <c r="B13" s="273" t="s">
        <v>225</v>
      </c>
      <c r="C13" s="274"/>
      <c r="D13" s="153">
        <f>SUM(D14:D21)</f>
        <v>0</v>
      </c>
      <c r="E13" s="153">
        <f>SUM(E14:E21)</f>
        <v>0</v>
      </c>
      <c r="F13" s="153">
        <v>0</v>
      </c>
      <c r="G13" s="153">
        <f>SUM(G14:G21)</f>
        <v>0</v>
      </c>
      <c r="H13" s="153">
        <f>SUM(H14:H21)</f>
        <v>0</v>
      </c>
      <c r="I13" s="153">
        <f t="shared" ref="I13:I38" si="6">+F13-G13</f>
        <v>0</v>
      </c>
    </row>
    <row r="14" spans="1:11" x14ac:dyDescent="0.25">
      <c r="A14" s="150"/>
      <c r="B14" s="151"/>
      <c r="C14" s="152" t="s">
        <v>226</v>
      </c>
      <c r="D14" s="153">
        <v>0</v>
      </c>
      <c r="E14" s="153">
        <v>0</v>
      </c>
      <c r="F14" s="153">
        <v>0</v>
      </c>
      <c r="G14" s="153">
        <v>0</v>
      </c>
      <c r="H14" s="153">
        <v>0</v>
      </c>
      <c r="I14" s="153">
        <f t="shared" si="6"/>
        <v>0</v>
      </c>
    </row>
    <row r="15" spans="1:11" x14ac:dyDescent="0.25">
      <c r="A15" s="150"/>
      <c r="B15" s="151"/>
      <c r="C15" s="152" t="s">
        <v>227</v>
      </c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f t="shared" si="6"/>
        <v>0</v>
      </c>
    </row>
    <row r="16" spans="1:11" x14ac:dyDescent="0.25">
      <c r="A16" s="150"/>
      <c r="B16" s="151"/>
      <c r="C16" s="152" t="s">
        <v>228</v>
      </c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f t="shared" si="6"/>
        <v>0</v>
      </c>
    </row>
    <row r="17" spans="1:9" x14ac:dyDescent="0.25">
      <c r="A17" s="150"/>
      <c r="B17" s="151"/>
      <c r="C17" s="152" t="s">
        <v>229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f t="shared" si="6"/>
        <v>0</v>
      </c>
    </row>
    <row r="18" spans="1:9" x14ac:dyDescent="0.25">
      <c r="A18" s="150"/>
      <c r="B18" s="151"/>
      <c r="C18" s="152" t="s">
        <v>230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f t="shared" si="6"/>
        <v>0</v>
      </c>
    </row>
    <row r="19" spans="1:9" ht="26.25" x14ac:dyDescent="0.25">
      <c r="A19" s="150"/>
      <c r="B19" s="151"/>
      <c r="C19" s="152" t="s">
        <v>231</v>
      </c>
      <c r="D19" s="153">
        <v>0</v>
      </c>
      <c r="E19" s="153">
        <v>0</v>
      </c>
      <c r="F19" s="153">
        <v>0</v>
      </c>
      <c r="G19" s="153">
        <v>0</v>
      </c>
      <c r="H19" s="153">
        <v>0</v>
      </c>
      <c r="I19" s="153">
        <f t="shared" si="6"/>
        <v>0</v>
      </c>
    </row>
    <row r="20" spans="1:9" x14ac:dyDescent="0.25">
      <c r="A20" s="150"/>
      <c r="B20" s="151"/>
      <c r="C20" s="152" t="s">
        <v>232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  <c r="I20" s="153">
        <f t="shared" si="6"/>
        <v>0</v>
      </c>
    </row>
    <row r="21" spans="1:9" x14ac:dyDescent="0.25">
      <c r="A21" s="150"/>
      <c r="B21" s="151"/>
      <c r="C21" s="152" t="s">
        <v>233</v>
      </c>
      <c r="D21" s="153">
        <v>0</v>
      </c>
      <c r="E21" s="153">
        <v>0</v>
      </c>
      <c r="F21" s="153">
        <v>0</v>
      </c>
      <c r="G21" s="153">
        <v>0</v>
      </c>
      <c r="H21" s="153">
        <v>0</v>
      </c>
      <c r="I21" s="153">
        <f t="shared" si="6"/>
        <v>0</v>
      </c>
    </row>
    <row r="22" spans="1:9" x14ac:dyDescent="0.25">
      <c r="A22" s="150"/>
      <c r="B22" s="273" t="s">
        <v>234</v>
      </c>
      <c r="C22" s="274"/>
      <c r="D22" s="153">
        <f>SUM(D23:D25)</f>
        <v>0</v>
      </c>
      <c r="E22" s="153">
        <f>SUM(E23:E25)</f>
        <v>0</v>
      </c>
      <c r="F22" s="153">
        <f>SUM(F23:F25)</f>
        <v>0</v>
      </c>
      <c r="G22" s="153">
        <f>SUM(G23:G25)</f>
        <v>0</v>
      </c>
      <c r="H22" s="153">
        <f>SUM(H23:H25)</f>
        <v>0</v>
      </c>
      <c r="I22" s="153">
        <f t="shared" si="6"/>
        <v>0</v>
      </c>
    </row>
    <row r="23" spans="1:9" ht="26.25" x14ac:dyDescent="0.25">
      <c r="A23" s="150"/>
      <c r="B23" s="151"/>
      <c r="C23" s="152" t="s">
        <v>235</v>
      </c>
      <c r="D23" s="153">
        <v>0</v>
      </c>
      <c r="E23" s="153">
        <v>0</v>
      </c>
      <c r="F23" s="153">
        <v>0</v>
      </c>
      <c r="G23" s="153">
        <v>0</v>
      </c>
      <c r="H23" s="153">
        <v>0</v>
      </c>
      <c r="I23" s="153">
        <f t="shared" si="6"/>
        <v>0</v>
      </c>
    </row>
    <row r="24" spans="1:9" x14ac:dyDescent="0.25">
      <c r="A24" s="150"/>
      <c r="B24" s="151"/>
      <c r="C24" s="152" t="s">
        <v>236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f t="shared" si="6"/>
        <v>0</v>
      </c>
    </row>
    <row r="25" spans="1:9" x14ac:dyDescent="0.25">
      <c r="A25" s="150"/>
      <c r="B25" s="151"/>
      <c r="C25" s="152" t="s">
        <v>237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f t="shared" si="6"/>
        <v>0</v>
      </c>
    </row>
    <row r="26" spans="1:9" x14ac:dyDescent="0.25">
      <c r="A26" s="150"/>
      <c r="B26" s="273" t="s">
        <v>238</v>
      </c>
      <c r="C26" s="274"/>
      <c r="D26" s="153">
        <f>SUM(D27:D28)</f>
        <v>0</v>
      </c>
      <c r="E26" s="153">
        <f>SUM(E27:E28)</f>
        <v>0</v>
      </c>
      <c r="F26" s="153">
        <f>SUM(F27:F28)</f>
        <v>0</v>
      </c>
      <c r="G26" s="153">
        <f>SUM(G27:G28)</f>
        <v>0</v>
      </c>
      <c r="H26" s="153">
        <f>SUM(H27:H28)</f>
        <v>0</v>
      </c>
      <c r="I26" s="153">
        <f t="shared" si="6"/>
        <v>0</v>
      </c>
    </row>
    <row r="27" spans="1:9" x14ac:dyDescent="0.25">
      <c r="A27" s="150"/>
      <c r="B27" s="151"/>
      <c r="C27" s="152" t="s">
        <v>239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f t="shared" si="6"/>
        <v>0</v>
      </c>
    </row>
    <row r="28" spans="1:9" x14ac:dyDescent="0.25">
      <c r="A28" s="150"/>
      <c r="B28" s="151"/>
      <c r="C28" s="152" t="s">
        <v>240</v>
      </c>
      <c r="D28" s="153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f t="shared" si="6"/>
        <v>0</v>
      </c>
    </row>
    <row r="29" spans="1:9" x14ac:dyDescent="0.25">
      <c r="A29" s="150"/>
      <c r="B29" s="273" t="s">
        <v>241</v>
      </c>
      <c r="C29" s="274"/>
      <c r="D29" s="153">
        <f>SUM(D30:D33)</f>
        <v>0</v>
      </c>
      <c r="E29" s="153">
        <f>SUM(E30:E33)</f>
        <v>0</v>
      </c>
      <c r="F29" s="153">
        <f>SUM(F30:F33)</f>
        <v>0</v>
      </c>
      <c r="G29" s="153">
        <f>SUM(G30:G33)</f>
        <v>0</v>
      </c>
      <c r="H29" s="153">
        <f>SUM(H30:H33)</f>
        <v>0</v>
      </c>
      <c r="I29" s="153">
        <f t="shared" si="6"/>
        <v>0</v>
      </c>
    </row>
    <row r="30" spans="1:9" x14ac:dyDescent="0.25">
      <c r="A30" s="150"/>
      <c r="B30" s="151"/>
      <c r="C30" s="152" t="s">
        <v>242</v>
      </c>
      <c r="D30" s="153">
        <v>0</v>
      </c>
      <c r="E30" s="153">
        <v>0</v>
      </c>
      <c r="F30" s="153">
        <v>0</v>
      </c>
      <c r="G30" s="153">
        <v>0</v>
      </c>
      <c r="H30" s="153">
        <v>0</v>
      </c>
      <c r="I30" s="153">
        <f t="shared" si="6"/>
        <v>0</v>
      </c>
    </row>
    <row r="31" spans="1:9" x14ac:dyDescent="0.25">
      <c r="A31" s="150"/>
      <c r="B31" s="151"/>
      <c r="C31" s="152" t="s">
        <v>243</v>
      </c>
      <c r="D31" s="153">
        <v>0</v>
      </c>
      <c r="E31" s="153">
        <v>0</v>
      </c>
      <c r="F31" s="153">
        <v>0</v>
      </c>
      <c r="G31" s="153">
        <v>0</v>
      </c>
      <c r="H31" s="153">
        <v>0</v>
      </c>
      <c r="I31" s="153">
        <f t="shared" si="6"/>
        <v>0</v>
      </c>
    </row>
    <row r="32" spans="1:9" x14ac:dyDescent="0.25">
      <c r="A32" s="150"/>
      <c r="B32" s="151"/>
      <c r="C32" s="152" t="s">
        <v>244</v>
      </c>
      <c r="D32" s="153">
        <v>0</v>
      </c>
      <c r="E32" s="153">
        <v>0</v>
      </c>
      <c r="F32" s="153">
        <v>0</v>
      </c>
      <c r="G32" s="153">
        <v>0</v>
      </c>
      <c r="H32" s="153">
        <v>0</v>
      </c>
      <c r="I32" s="153">
        <f t="shared" si="6"/>
        <v>0</v>
      </c>
    </row>
    <row r="33" spans="1:9" ht="26.25" x14ac:dyDescent="0.25">
      <c r="A33" s="150"/>
      <c r="B33" s="151"/>
      <c r="C33" s="152" t="s">
        <v>245</v>
      </c>
      <c r="D33" s="153">
        <v>0</v>
      </c>
      <c r="E33" s="153">
        <v>0</v>
      </c>
      <c r="F33" s="153">
        <v>0</v>
      </c>
      <c r="G33" s="153">
        <v>0</v>
      </c>
      <c r="H33" s="153">
        <v>0</v>
      </c>
      <c r="I33" s="153">
        <f t="shared" si="6"/>
        <v>0</v>
      </c>
    </row>
    <row r="34" spans="1:9" x14ac:dyDescent="0.25">
      <c r="A34" s="150"/>
      <c r="B34" s="273" t="s">
        <v>246</v>
      </c>
      <c r="C34" s="274"/>
      <c r="D34" s="153">
        <f>SUM(D35)</f>
        <v>0</v>
      </c>
      <c r="E34" s="153">
        <f>SUM(E35)</f>
        <v>0</v>
      </c>
      <c r="F34" s="153">
        <f>SUM(F35)</f>
        <v>0</v>
      </c>
      <c r="G34" s="153">
        <f>SUM(G35)</f>
        <v>0</v>
      </c>
      <c r="H34" s="153">
        <f>SUM(H35)</f>
        <v>0</v>
      </c>
      <c r="I34" s="153">
        <f t="shared" si="6"/>
        <v>0</v>
      </c>
    </row>
    <row r="35" spans="1:9" x14ac:dyDescent="0.25">
      <c r="A35" s="150"/>
      <c r="B35" s="151"/>
      <c r="C35" s="152" t="s">
        <v>247</v>
      </c>
      <c r="D35" s="153">
        <v>0</v>
      </c>
      <c r="E35" s="153">
        <v>0</v>
      </c>
      <c r="F35" s="153">
        <v>0</v>
      </c>
      <c r="G35" s="153">
        <v>0</v>
      </c>
      <c r="H35" s="153">
        <v>0</v>
      </c>
      <c r="I35" s="153">
        <f t="shared" si="6"/>
        <v>0</v>
      </c>
    </row>
    <row r="36" spans="1:9" x14ac:dyDescent="0.25">
      <c r="A36" s="293" t="s">
        <v>248</v>
      </c>
      <c r="B36" s="294"/>
      <c r="C36" s="274"/>
      <c r="D36" s="153">
        <v>0</v>
      </c>
      <c r="E36" s="153">
        <v>0</v>
      </c>
      <c r="F36" s="153">
        <v>0</v>
      </c>
      <c r="G36" s="153">
        <v>0</v>
      </c>
      <c r="H36" s="153">
        <v>0</v>
      </c>
      <c r="I36" s="153">
        <f t="shared" si="6"/>
        <v>0</v>
      </c>
    </row>
    <row r="37" spans="1:9" x14ac:dyDescent="0.25">
      <c r="A37" s="293" t="s">
        <v>249</v>
      </c>
      <c r="B37" s="294"/>
      <c r="C37" s="274"/>
      <c r="D37" s="153">
        <v>0</v>
      </c>
      <c r="E37" s="153">
        <v>0</v>
      </c>
      <c r="F37" s="153">
        <v>0</v>
      </c>
      <c r="G37" s="153">
        <v>0</v>
      </c>
      <c r="H37" s="153">
        <v>0</v>
      </c>
      <c r="I37" s="153">
        <f t="shared" si="6"/>
        <v>0</v>
      </c>
    </row>
    <row r="38" spans="1:9" x14ac:dyDescent="0.25">
      <c r="A38" s="293" t="s">
        <v>250</v>
      </c>
      <c r="B38" s="294"/>
      <c r="C38" s="274"/>
      <c r="D38" s="153">
        <v>0</v>
      </c>
      <c r="E38" s="153">
        <v>0</v>
      </c>
      <c r="F38" s="153">
        <v>0</v>
      </c>
      <c r="G38" s="153">
        <v>0</v>
      </c>
      <c r="H38" s="153">
        <v>0</v>
      </c>
      <c r="I38" s="153">
        <f t="shared" si="6"/>
        <v>0</v>
      </c>
    </row>
    <row r="39" spans="1:9" ht="15.75" thickBot="1" x14ac:dyDescent="0.3">
      <c r="A39" s="154"/>
      <c r="B39" s="155"/>
      <c r="C39" s="156"/>
      <c r="D39" s="157"/>
      <c r="E39" s="157"/>
      <c r="F39" s="157"/>
      <c r="G39" s="157"/>
      <c r="H39" s="157"/>
      <c r="I39" s="157"/>
    </row>
    <row r="40" spans="1:9" ht="15.75" thickBot="1" x14ac:dyDescent="0.3">
      <c r="A40" s="158"/>
      <c r="B40" s="295" t="s">
        <v>84</v>
      </c>
      <c r="C40" s="296"/>
      <c r="D40" s="159">
        <f t="shared" ref="D40:I40" si="7">+D9+D36+D37+D38</f>
        <v>770000000</v>
      </c>
      <c r="E40" s="159">
        <f t="shared" si="7"/>
        <v>0</v>
      </c>
      <c r="F40" s="159">
        <f t="shared" si="7"/>
        <v>770000000</v>
      </c>
      <c r="G40" s="159">
        <f t="shared" si="7"/>
        <v>12993831.42</v>
      </c>
      <c r="H40" s="159">
        <f t="shared" si="7"/>
        <v>12993831.42</v>
      </c>
      <c r="I40" s="159">
        <f t="shared" si="7"/>
        <v>757006168.58000004</v>
      </c>
    </row>
  </sheetData>
  <mergeCells count="18">
    <mergeCell ref="B34:C34"/>
    <mergeCell ref="A36:C36"/>
    <mergeCell ref="A37:C37"/>
    <mergeCell ref="A38:C38"/>
    <mergeCell ref="B40:C40"/>
    <mergeCell ref="B29:C29"/>
    <mergeCell ref="A1:I1"/>
    <mergeCell ref="A2:I2"/>
    <mergeCell ref="A3:I3"/>
    <mergeCell ref="A4:I4"/>
    <mergeCell ref="A5:C7"/>
    <mergeCell ref="D5:H5"/>
    <mergeCell ref="I5:I6"/>
    <mergeCell ref="A9:C9"/>
    <mergeCell ref="B10:C10"/>
    <mergeCell ref="B13:C13"/>
    <mergeCell ref="B22:C22"/>
    <mergeCell ref="B26:C26"/>
  </mergeCells>
  <printOptions horizontalCentered="1"/>
  <pageMargins left="0.39370078740157483" right="0.39370078740157483" top="0.39370078740157483" bottom="0.35433070866141736" header="0.19685039370078741" footer="0.31496062992125984"/>
  <pageSetup scale="70" fitToWidth="0" orientation="landscape" r:id="rId1"/>
  <headerFooter>
    <oddFooter>&amp;R&amp;9Hoja 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A4" sqref="A4:H4"/>
    </sheetView>
  </sheetViews>
  <sheetFormatPr baseColWidth="10" defaultRowHeight="15" x14ac:dyDescent="0.25"/>
  <cols>
    <col min="1" max="1" width="7" customWidth="1"/>
    <col min="2" max="2" width="58" customWidth="1"/>
    <col min="3" max="3" width="19.140625" bestFit="1" customWidth="1"/>
    <col min="4" max="4" width="18.5703125" customWidth="1"/>
    <col min="5" max="8" width="19.140625" bestFit="1" customWidth="1"/>
  </cols>
  <sheetData>
    <row r="1" spans="1:8" ht="15.75" x14ac:dyDescent="0.25">
      <c r="A1" s="177" t="s">
        <v>152</v>
      </c>
      <c r="B1" s="178"/>
      <c r="C1" s="178"/>
      <c r="D1" s="178"/>
      <c r="E1" s="178"/>
      <c r="F1" s="178"/>
      <c r="G1" s="178"/>
      <c r="H1" s="179"/>
    </row>
    <row r="2" spans="1:8" ht="15.75" x14ac:dyDescent="0.25">
      <c r="A2" s="189" t="s">
        <v>0</v>
      </c>
      <c r="B2" s="190"/>
      <c r="C2" s="190"/>
      <c r="D2" s="190"/>
      <c r="E2" s="190"/>
      <c r="F2" s="190"/>
      <c r="G2" s="190"/>
      <c r="H2" s="297"/>
    </row>
    <row r="3" spans="1:8" ht="15.75" x14ac:dyDescent="0.25">
      <c r="A3" s="189" t="s">
        <v>85</v>
      </c>
      <c r="B3" s="190"/>
      <c r="C3" s="190"/>
      <c r="D3" s="190"/>
      <c r="E3" s="190"/>
      <c r="F3" s="190"/>
      <c r="G3" s="190"/>
      <c r="H3" s="297"/>
    </row>
    <row r="4" spans="1:8" ht="16.5" thickBot="1" x14ac:dyDescent="0.3">
      <c r="A4" s="183" t="str">
        <f>+'Por objeto del Gasto'!A4:H4</f>
        <v>Del 1° de Enero al 31 de Marzo 2022</v>
      </c>
      <c r="B4" s="184"/>
      <c r="C4" s="184"/>
      <c r="D4" s="184"/>
      <c r="E4" s="184"/>
      <c r="F4" s="184"/>
      <c r="G4" s="184"/>
      <c r="H4" s="185"/>
    </row>
    <row r="5" spans="1:8" ht="16.5" thickBot="1" x14ac:dyDescent="0.3">
      <c r="A5" s="186" t="s">
        <v>2</v>
      </c>
      <c r="B5" s="298"/>
      <c r="C5" s="301" t="s">
        <v>3</v>
      </c>
      <c r="D5" s="302"/>
      <c r="E5" s="302"/>
      <c r="F5" s="302"/>
      <c r="G5" s="303"/>
      <c r="H5" s="198" t="s">
        <v>4</v>
      </c>
    </row>
    <row r="6" spans="1:8" ht="32.25" thickBot="1" x14ac:dyDescent="0.3">
      <c r="A6" s="189"/>
      <c r="B6" s="297"/>
      <c r="C6" s="161" t="s">
        <v>5</v>
      </c>
      <c r="D6" s="161" t="s">
        <v>6</v>
      </c>
      <c r="E6" s="161" t="s">
        <v>7</v>
      </c>
      <c r="F6" s="161" t="s">
        <v>8</v>
      </c>
      <c r="G6" s="161" t="s">
        <v>9</v>
      </c>
      <c r="H6" s="199"/>
    </row>
    <row r="7" spans="1:8" ht="16.5" thickBot="1" x14ac:dyDescent="0.3">
      <c r="A7" s="299"/>
      <c r="B7" s="300"/>
      <c r="C7" s="161">
        <v>1</v>
      </c>
      <c r="D7" s="161">
        <v>2</v>
      </c>
      <c r="E7" s="161" t="s">
        <v>10</v>
      </c>
      <c r="F7" s="161">
        <v>4</v>
      </c>
      <c r="G7" s="161">
        <v>5</v>
      </c>
      <c r="H7" s="161" t="s">
        <v>11</v>
      </c>
    </row>
    <row r="8" spans="1:8" x14ac:dyDescent="0.25">
      <c r="A8" s="3"/>
      <c r="B8" s="4"/>
      <c r="C8" s="32"/>
      <c r="D8" s="32"/>
      <c r="E8" s="32"/>
      <c r="F8" s="32"/>
      <c r="G8" s="32"/>
      <c r="H8" s="32"/>
    </row>
    <row r="9" spans="1:8" ht="15.75" x14ac:dyDescent="0.25">
      <c r="A9" s="3"/>
      <c r="B9" s="5" t="s">
        <v>86</v>
      </c>
      <c r="C9" s="32">
        <v>6439998260</v>
      </c>
      <c r="D9" s="50">
        <f t="shared" ref="D9" si="0">+E9-C9</f>
        <v>-8110844</v>
      </c>
      <c r="E9" s="32">
        <v>6431887416</v>
      </c>
      <c r="F9" s="32">
        <v>174981571.98000002</v>
      </c>
      <c r="G9" s="32">
        <v>174981571.98000002</v>
      </c>
      <c r="H9" s="32">
        <f>+E9-F9</f>
        <v>6256905844.0200005</v>
      </c>
    </row>
    <row r="10" spans="1:8" x14ac:dyDescent="0.25">
      <c r="A10" s="3"/>
      <c r="B10" s="4"/>
      <c r="C10" s="32"/>
      <c r="D10" s="32"/>
      <c r="E10" s="32"/>
      <c r="F10" s="32"/>
      <c r="G10" s="32"/>
      <c r="H10" s="32"/>
    </row>
    <row r="11" spans="1:8" ht="15.75" x14ac:dyDescent="0.25">
      <c r="A11" s="6"/>
      <c r="B11" s="5" t="s">
        <v>87</v>
      </c>
      <c r="C11" s="32">
        <f>+'Por objeto del Gasto'!C49</f>
        <v>0</v>
      </c>
      <c r="D11" s="32">
        <f>+'Por objeto del Gasto'!D49</f>
        <v>8110844</v>
      </c>
      <c r="E11" s="32">
        <v>8110844</v>
      </c>
      <c r="F11" s="32">
        <v>0</v>
      </c>
      <c r="G11" s="32">
        <v>0</v>
      </c>
      <c r="H11" s="32">
        <f>+'Por objeto del Gasto'!H49</f>
        <v>4185230.21</v>
      </c>
    </row>
    <row r="12" spans="1:8" x14ac:dyDescent="0.25">
      <c r="A12" s="3"/>
      <c r="B12" s="4"/>
      <c r="C12" s="32"/>
      <c r="D12" s="32"/>
      <c r="E12" s="32"/>
      <c r="F12" s="32"/>
      <c r="G12" s="32"/>
      <c r="H12" s="32"/>
    </row>
    <row r="13" spans="1:8" ht="31.5" x14ac:dyDescent="0.25">
      <c r="A13" s="6"/>
      <c r="B13" s="5" t="s">
        <v>88</v>
      </c>
      <c r="C13" s="32"/>
      <c r="D13" s="32"/>
      <c r="E13" s="32"/>
      <c r="F13" s="32"/>
      <c r="G13" s="32"/>
      <c r="H13" s="32"/>
    </row>
    <row r="14" spans="1:8" ht="15.75" thickBot="1" x14ac:dyDescent="0.3">
      <c r="A14" s="7"/>
      <c r="B14" s="8"/>
      <c r="C14" s="33"/>
      <c r="D14" s="33"/>
      <c r="E14" s="33"/>
      <c r="F14" s="33"/>
      <c r="G14" s="33"/>
      <c r="H14" s="33"/>
    </row>
    <row r="15" spans="1:8" ht="16.5" thickBot="1" x14ac:dyDescent="0.3">
      <c r="A15" s="9"/>
      <c r="B15" s="10" t="s">
        <v>84</v>
      </c>
      <c r="C15" s="34">
        <f t="shared" ref="C15:H15" si="1">SUM(C9:C14)</f>
        <v>6439998260</v>
      </c>
      <c r="D15" s="34">
        <f t="shared" si="1"/>
        <v>0</v>
      </c>
      <c r="E15" s="34">
        <f t="shared" si="1"/>
        <v>6439998260</v>
      </c>
      <c r="F15" s="34">
        <f t="shared" si="1"/>
        <v>174981571.98000002</v>
      </c>
      <c r="G15" s="34">
        <f t="shared" si="1"/>
        <v>174981571.98000002</v>
      </c>
      <c r="H15" s="34">
        <f t="shared" si="1"/>
        <v>6261091074.2300005</v>
      </c>
    </row>
    <row r="16" spans="1:8" ht="15.75" x14ac:dyDescent="0.25">
      <c r="A16" s="79" t="s">
        <v>151</v>
      </c>
      <c r="B16" s="1"/>
      <c r="C16" s="1"/>
      <c r="D16" s="1"/>
      <c r="E16" s="1"/>
      <c r="F16" s="1"/>
      <c r="G16" s="1"/>
      <c r="H16" s="1"/>
    </row>
    <row r="17" spans="1:8" ht="15.75" x14ac:dyDescent="0.25">
      <c r="A17" s="2"/>
      <c r="B17" s="1"/>
      <c r="C17" s="1"/>
      <c r="D17" s="1"/>
      <c r="E17" s="1"/>
      <c r="F17" s="1"/>
      <c r="G17" s="1"/>
      <c r="H17" s="1"/>
    </row>
    <row r="18" spans="1:8" ht="15.75" x14ac:dyDescent="0.25">
      <c r="A18" s="2"/>
      <c r="B18" s="1"/>
      <c r="C18" s="81"/>
      <c r="D18" s="1"/>
      <c r="E18" s="1"/>
      <c r="F18" s="1"/>
      <c r="G18" s="1"/>
      <c r="H18" s="1"/>
    </row>
    <row r="19" spans="1:8" ht="15.75" x14ac:dyDescent="0.25">
      <c r="A19" s="2"/>
      <c r="B19" s="1"/>
      <c r="C19" s="81"/>
      <c r="D19" s="1"/>
      <c r="E19" s="1"/>
      <c r="F19" s="1"/>
      <c r="G19" s="1"/>
      <c r="H19" s="1"/>
    </row>
    <row r="20" spans="1:8" ht="15.75" x14ac:dyDescent="0.25">
      <c r="A20" s="2"/>
      <c r="B20" s="1"/>
      <c r="C20" s="81"/>
      <c r="D20" s="1"/>
      <c r="E20" s="1"/>
      <c r="F20" s="1"/>
      <c r="G20" s="1"/>
      <c r="H20" s="1"/>
    </row>
    <row r="21" spans="1:8" ht="15.75" x14ac:dyDescent="0.25">
      <c r="A21" s="2"/>
      <c r="B21" s="1"/>
      <c r="C21" s="81"/>
      <c r="D21" s="1"/>
      <c r="E21" s="1"/>
      <c r="F21" s="1"/>
      <c r="G21" s="1"/>
      <c r="H21" s="1"/>
    </row>
    <row r="22" spans="1:8" ht="15.75" x14ac:dyDescent="0.25">
      <c r="A22" s="2"/>
      <c r="B22" s="1"/>
      <c r="C22" s="81"/>
      <c r="D22" s="1"/>
      <c r="E22" s="1"/>
      <c r="F22" s="1"/>
      <c r="G22" s="1"/>
      <c r="H22" s="1"/>
    </row>
    <row r="23" spans="1:8" ht="15.75" x14ac:dyDescent="0.25">
      <c r="A23" s="2"/>
      <c r="B23" s="1"/>
      <c r="C23" s="81"/>
      <c r="D23" s="1"/>
      <c r="E23" s="1"/>
      <c r="F23" s="1"/>
      <c r="G23" s="1"/>
      <c r="H23" s="1"/>
    </row>
    <row r="24" spans="1:8" ht="15.75" x14ac:dyDescent="0.25">
      <c r="A24" s="2"/>
      <c r="B24" s="1"/>
      <c r="C24" s="81"/>
      <c r="D24" s="1"/>
      <c r="E24" s="1"/>
      <c r="F24" s="1"/>
      <c r="G24" s="1"/>
      <c r="H24" s="1"/>
    </row>
    <row r="25" spans="1:8" ht="15.75" x14ac:dyDescent="0.25">
      <c r="A25" s="2"/>
      <c r="B25" s="1"/>
      <c r="C25" s="81"/>
      <c r="D25" s="1"/>
      <c r="E25" s="1"/>
      <c r="F25" s="1"/>
      <c r="G25" s="1"/>
      <c r="H25" s="1"/>
    </row>
    <row r="26" spans="1:8" ht="15.75" x14ac:dyDescent="0.25">
      <c r="A26" s="2"/>
      <c r="B26" s="1"/>
      <c r="C26" s="81"/>
      <c r="D26" s="1"/>
      <c r="E26" s="1"/>
      <c r="F26" s="1"/>
      <c r="G26" s="1"/>
      <c r="H26" s="1"/>
    </row>
    <row r="27" spans="1:8" ht="15.75" x14ac:dyDescent="0.25">
      <c r="A27" s="2"/>
      <c r="B27" s="1"/>
      <c r="C27" s="81"/>
      <c r="D27" s="1"/>
      <c r="E27" s="1"/>
      <c r="F27" s="1"/>
      <c r="G27" s="1"/>
      <c r="H27" s="1"/>
    </row>
    <row r="28" spans="1:8" ht="15.75" x14ac:dyDescent="0.25">
      <c r="A28" s="2"/>
      <c r="B28" s="1"/>
      <c r="C28" s="81"/>
      <c r="D28" s="1"/>
      <c r="E28" s="1"/>
      <c r="F28" s="1"/>
      <c r="G28" s="1"/>
      <c r="H28" s="1"/>
    </row>
    <row r="29" spans="1:8" ht="15.75" x14ac:dyDescent="0.25">
      <c r="A29" s="2"/>
      <c r="B29" s="1"/>
      <c r="C29" s="81"/>
      <c r="D29" s="1"/>
      <c r="E29" s="1"/>
      <c r="F29" s="1"/>
      <c r="G29" s="1"/>
      <c r="H29" s="1"/>
    </row>
    <row r="30" spans="1:8" ht="15.75" x14ac:dyDescent="0.25">
      <c r="A30" s="2"/>
      <c r="B30" s="1"/>
      <c r="C30" s="81"/>
      <c r="D30" s="1"/>
      <c r="E30" s="1"/>
      <c r="F30" s="1"/>
      <c r="G30" s="1"/>
      <c r="H30" s="1"/>
    </row>
    <row r="31" spans="1:8" ht="15.75" x14ac:dyDescent="0.25">
      <c r="A31" s="2"/>
      <c r="B31" s="1"/>
      <c r="C31" s="81"/>
      <c r="D31" s="1"/>
      <c r="E31" s="1"/>
      <c r="F31" s="1"/>
      <c r="G31" s="1"/>
      <c r="H31" s="1"/>
    </row>
    <row r="32" spans="1:8" ht="15.75" x14ac:dyDescent="0.25">
      <c r="A32" s="2"/>
      <c r="B32" s="1"/>
      <c r="C32" s="81"/>
      <c r="D32" s="1"/>
      <c r="E32" s="1"/>
      <c r="F32" s="1"/>
      <c r="G32" s="1"/>
      <c r="H32" s="1"/>
    </row>
    <row r="33" spans="1:8" ht="15.75" x14ac:dyDescent="0.25">
      <c r="A33" s="2"/>
      <c r="B33" s="1"/>
      <c r="C33" s="81"/>
      <c r="D33" s="1"/>
      <c r="E33" s="1"/>
      <c r="F33" s="1"/>
      <c r="G33" s="1"/>
      <c r="H33" s="1"/>
    </row>
    <row r="34" spans="1:8" ht="15.75" x14ac:dyDescent="0.25">
      <c r="A34" s="2"/>
      <c r="B34" s="1"/>
      <c r="C34" s="81"/>
      <c r="D34" s="1"/>
      <c r="E34" s="1"/>
      <c r="F34" s="1"/>
      <c r="G34" s="1"/>
      <c r="H34" s="1"/>
    </row>
    <row r="35" spans="1:8" ht="15.75" x14ac:dyDescent="0.25">
      <c r="A35" s="2"/>
      <c r="B35" s="1"/>
      <c r="C35" s="81"/>
      <c r="D35" s="1"/>
      <c r="E35" s="1"/>
      <c r="F35" s="1"/>
      <c r="G35" s="1"/>
      <c r="H35" s="1"/>
    </row>
    <row r="36" spans="1:8" ht="15.75" x14ac:dyDescent="0.25">
      <c r="A36" s="2"/>
      <c r="B36" s="1"/>
      <c r="C36" s="81"/>
      <c r="D36" s="1"/>
      <c r="E36" s="1"/>
      <c r="F36" s="1"/>
      <c r="G36" s="1"/>
      <c r="H36" s="1"/>
    </row>
    <row r="37" spans="1:8" ht="15.75" x14ac:dyDescent="0.25">
      <c r="A37" s="2"/>
      <c r="B37" s="1"/>
      <c r="C37" s="81"/>
      <c r="D37" s="1"/>
      <c r="E37" s="1"/>
      <c r="F37" s="1"/>
      <c r="G37" s="1"/>
      <c r="H37" s="1"/>
    </row>
    <row r="38" spans="1:8" ht="15.75" x14ac:dyDescent="0.25">
      <c r="A38" s="2"/>
      <c r="B38" s="1"/>
      <c r="C38" s="81"/>
      <c r="D38" s="1"/>
      <c r="E38" s="1"/>
      <c r="F38" s="1"/>
      <c r="G38" s="1"/>
      <c r="H38" s="1"/>
    </row>
    <row r="39" spans="1:8" ht="15.75" x14ac:dyDescent="0.25">
      <c r="A39" s="2"/>
      <c r="B39" s="1"/>
      <c r="C39" s="81"/>
      <c r="D39" s="1"/>
      <c r="E39" s="1"/>
      <c r="F39" s="1"/>
      <c r="G39" s="1"/>
      <c r="H39" s="1"/>
    </row>
    <row r="40" spans="1:8" ht="15.75" x14ac:dyDescent="0.25">
      <c r="A40" s="2"/>
      <c r="B40" s="1"/>
      <c r="C40" s="81"/>
      <c r="D40" s="1"/>
      <c r="E40" s="1"/>
      <c r="F40" s="1"/>
      <c r="G40" s="1"/>
      <c r="H40" s="1"/>
    </row>
    <row r="41" spans="1:8" ht="15.75" x14ac:dyDescent="0.25">
      <c r="A41" s="2"/>
      <c r="B41" s="1"/>
      <c r="C41" s="81"/>
      <c r="D41" s="1"/>
      <c r="E41" s="1"/>
      <c r="F41" s="1"/>
      <c r="G41" s="1"/>
      <c r="H41" s="1"/>
    </row>
    <row r="42" spans="1:8" ht="15.75" x14ac:dyDescent="0.25">
      <c r="A42" s="2"/>
      <c r="B42" s="1"/>
      <c r="C42" s="81"/>
      <c r="D42" s="1"/>
      <c r="E42" s="1"/>
      <c r="F42" s="1"/>
      <c r="G42" s="1"/>
      <c r="H42" s="1"/>
    </row>
    <row r="43" spans="1:8" ht="15.75" x14ac:dyDescent="0.25">
      <c r="A43" s="2"/>
      <c r="B43" s="1"/>
      <c r="C43" s="81"/>
      <c r="D43" s="1"/>
      <c r="E43" s="1"/>
      <c r="F43" s="1"/>
      <c r="G43" s="1"/>
      <c r="H43" s="1"/>
    </row>
    <row r="44" spans="1:8" ht="15.75" x14ac:dyDescent="0.25">
      <c r="A44" s="2"/>
      <c r="B44" s="1"/>
      <c r="C44" s="81"/>
      <c r="D44" s="1"/>
      <c r="E44" s="1"/>
      <c r="F44" s="1"/>
      <c r="G44" s="1"/>
      <c r="H44" s="1"/>
    </row>
    <row r="45" spans="1:8" ht="15.75" x14ac:dyDescent="0.25">
      <c r="A45" s="2"/>
      <c r="B45" s="1"/>
      <c r="C45" s="81"/>
      <c r="D45" s="1"/>
      <c r="E45" s="1"/>
      <c r="F45" s="1"/>
      <c r="G45" s="1"/>
      <c r="H45" s="1"/>
    </row>
    <row r="46" spans="1:8" ht="15.75" x14ac:dyDescent="0.25">
      <c r="A46" s="2"/>
      <c r="B46" s="1"/>
      <c r="C46" s="81"/>
      <c r="D46" s="1"/>
      <c r="E46" s="1"/>
      <c r="F46" s="1"/>
      <c r="G46" s="1"/>
      <c r="H46" s="1"/>
    </row>
    <row r="47" spans="1:8" ht="15.75" x14ac:dyDescent="0.25">
      <c r="A47" s="2"/>
      <c r="B47" s="1"/>
      <c r="C47" s="81"/>
      <c r="D47" s="1"/>
      <c r="E47" s="1"/>
      <c r="F47" s="1"/>
      <c r="G47" s="1"/>
      <c r="H47" s="1"/>
    </row>
    <row r="48" spans="1:8" ht="15.75" x14ac:dyDescent="0.25">
      <c r="A48" s="2"/>
      <c r="B48" s="1"/>
      <c r="C48" s="81"/>
      <c r="D48" s="1"/>
      <c r="E48" s="1"/>
      <c r="F48" s="1"/>
      <c r="G48" s="1"/>
      <c r="H48" s="1"/>
    </row>
    <row r="49" spans="1:8" ht="15.75" x14ac:dyDescent="0.25">
      <c r="A49" s="2"/>
      <c r="B49" s="1"/>
      <c r="C49" s="81"/>
      <c r="D49" s="1"/>
      <c r="E49" s="1"/>
      <c r="F49" s="1"/>
      <c r="G49" s="1"/>
      <c r="H49" s="1"/>
    </row>
    <row r="50" spans="1:8" ht="15.75" x14ac:dyDescent="0.25">
      <c r="A50" s="2"/>
      <c r="B50" s="1"/>
      <c r="C50" s="81"/>
      <c r="D50" s="1"/>
      <c r="E50" s="1"/>
      <c r="F50" s="1"/>
      <c r="G50" s="1"/>
      <c r="H50" s="1"/>
    </row>
    <row r="51" spans="1:8" ht="15.75" x14ac:dyDescent="0.25">
      <c r="A51" s="2"/>
      <c r="B51" s="1"/>
      <c r="C51" s="81"/>
      <c r="D51" s="1"/>
      <c r="E51" s="1"/>
      <c r="F51" s="1"/>
      <c r="G51" s="1"/>
      <c r="H51" s="1"/>
    </row>
    <row r="52" spans="1:8" ht="15.75" x14ac:dyDescent="0.25">
      <c r="A52" s="2"/>
      <c r="B52" s="1"/>
      <c r="C52" s="81"/>
      <c r="D52" s="1"/>
      <c r="E52" s="1"/>
      <c r="F52" s="1"/>
      <c r="G52" s="1"/>
      <c r="H52" s="1"/>
    </row>
    <row r="53" spans="1:8" ht="15.75" x14ac:dyDescent="0.25">
      <c r="A53" s="2"/>
      <c r="B53" s="1"/>
      <c r="C53" s="81"/>
      <c r="D53" s="1"/>
      <c r="E53" s="1"/>
      <c r="F53" s="1"/>
      <c r="G53" s="1"/>
      <c r="H53" s="1"/>
    </row>
    <row r="54" spans="1:8" ht="15.75" x14ac:dyDescent="0.25">
      <c r="A54" s="2"/>
      <c r="B54" s="1"/>
      <c r="C54" s="81"/>
      <c r="D54" s="1"/>
      <c r="E54" s="1"/>
      <c r="F54" s="1"/>
      <c r="G54" s="1"/>
      <c r="H54" s="1"/>
    </row>
    <row r="55" spans="1:8" ht="15.75" x14ac:dyDescent="0.25">
      <c r="A55" s="2"/>
      <c r="B55" s="1"/>
      <c r="C55" s="81"/>
      <c r="D55" s="1"/>
      <c r="E55" s="1"/>
      <c r="F55" s="1"/>
      <c r="G55" s="1"/>
      <c r="H55" s="1"/>
    </row>
    <row r="56" spans="1:8" ht="15.75" x14ac:dyDescent="0.25">
      <c r="A56" s="2"/>
      <c r="B56" s="1"/>
      <c r="C56" s="81"/>
      <c r="D56" s="1"/>
      <c r="E56" s="1"/>
      <c r="F56" s="1"/>
      <c r="G56" s="1"/>
      <c r="H56" s="1"/>
    </row>
    <row r="57" spans="1:8" ht="15.75" x14ac:dyDescent="0.25">
      <c r="A57" s="2"/>
      <c r="B57" s="1"/>
      <c r="C57" s="81"/>
      <c r="D57" s="1"/>
      <c r="E57" s="1"/>
      <c r="F57" s="1"/>
      <c r="G57" s="1"/>
      <c r="H57" s="1"/>
    </row>
    <row r="58" spans="1:8" ht="15.75" x14ac:dyDescent="0.25">
      <c r="A58" s="2"/>
      <c r="B58" s="1"/>
      <c r="C58" s="81"/>
      <c r="D58" s="1"/>
      <c r="E58" s="1"/>
      <c r="F58" s="1"/>
      <c r="G58" s="1"/>
      <c r="H58" s="1"/>
    </row>
    <row r="59" spans="1:8" ht="15.75" x14ac:dyDescent="0.25">
      <c r="A59" s="2"/>
      <c r="B59" s="1"/>
      <c r="C59" s="81"/>
      <c r="D59" s="1"/>
      <c r="E59" s="1"/>
      <c r="F59" s="1"/>
      <c r="G59" s="1"/>
      <c r="H59" s="1"/>
    </row>
    <row r="60" spans="1:8" ht="15.75" x14ac:dyDescent="0.25">
      <c r="A60" s="2"/>
      <c r="B60" s="1"/>
      <c r="C60" s="81"/>
      <c r="D60" s="1"/>
      <c r="E60" s="1"/>
      <c r="F60" s="1"/>
      <c r="G60" s="1"/>
      <c r="H60" s="1"/>
    </row>
    <row r="61" spans="1:8" ht="15.75" x14ac:dyDescent="0.25">
      <c r="A61" s="2"/>
      <c r="B61" s="1"/>
      <c r="C61" s="81"/>
      <c r="D61" s="1"/>
      <c r="E61" s="1"/>
      <c r="F61" s="1"/>
      <c r="G61" s="1"/>
      <c r="H61" s="1"/>
    </row>
    <row r="62" spans="1:8" ht="15.75" x14ac:dyDescent="0.25">
      <c r="A62" s="2"/>
      <c r="B62" s="1"/>
      <c r="C62" s="81"/>
      <c r="D62" s="1"/>
      <c r="E62" s="1"/>
      <c r="F62" s="1"/>
      <c r="G62" s="1"/>
      <c r="H62" s="1"/>
    </row>
    <row r="63" spans="1:8" ht="15.75" x14ac:dyDescent="0.25">
      <c r="A63" s="2"/>
      <c r="B63" s="1"/>
      <c r="C63" s="81"/>
      <c r="D63" s="1"/>
      <c r="E63" s="1"/>
      <c r="F63" s="1"/>
      <c r="G63" s="1"/>
      <c r="H63" s="1"/>
    </row>
    <row r="64" spans="1:8" ht="15.75" x14ac:dyDescent="0.25">
      <c r="A64" s="2"/>
      <c r="B64" s="1"/>
      <c r="C64" s="81"/>
      <c r="D64" s="1"/>
      <c r="E64" s="1"/>
      <c r="F64" s="1"/>
      <c r="G64" s="1"/>
      <c r="H64" s="1"/>
    </row>
    <row r="65" spans="1:8" ht="15.75" x14ac:dyDescent="0.25">
      <c r="A65" s="2"/>
      <c r="B65" s="1"/>
      <c r="C65" s="81"/>
      <c r="D65" s="1"/>
      <c r="E65" s="1"/>
      <c r="F65" s="1"/>
      <c r="G65" s="1"/>
      <c r="H65" s="1"/>
    </row>
    <row r="66" spans="1:8" ht="15.75" x14ac:dyDescent="0.25">
      <c r="A66" s="2"/>
      <c r="B66" s="1"/>
      <c r="C66" s="81"/>
      <c r="D66" s="1"/>
      <c r="E66" s="1"/>
      <c r="F66" s="1"/>
      <c r="G66" s="1"/>
      <c r="H66" s="1"/>
    </row>
    <row r="67" spans="1:8" ht="15.75" x14ac:dyDescent="0.25">
      <c r="A67" s="2"/>
      <c r="B67" s="1"/>
      <c r="C67" s="81"/>
      <c r="D67" s="1"/>
      <c r="E67" s="1"/>
      <c r="F67" s="1"/>
      <c r="G67" s="1"/>
      <c r="H67" s="1"/>
    </row>
    <row r="68" spans="1:8" ht="15.75" x14ac:dyDescent="0.25">
      <c r="A68" s="2"/>
      <c r="B68" s="1"/>
      <c r="C68" s="81"/>
      <c r="D68" s="1"/>
      <c r="E68" s="1"/>
      <c r="F68" s="1"/>
      <c r="G68" s="1"/>
      <c r="H68" s="1"/>
    </row>
    <row r="69" spans="1:8" ht="15.75" x14ac:dyDescent="0.25">
      <c r="A69" s="2"/>
      <c r="B69" s="1"/>
      <c r="C69" s="81"/>
      <c r="D69" s="1"/>
      <c r="E69" s="1"/>
      <c r="F69" s="1"/>
      <c r="G69" s="1"/>
      <c r="H69" s="1"/>
    </row>
    <row r="70" spans="1:8" ht="15.75" x14ac:dyDescent="0.25">
      <c r="A70" s="2"/>
      <c r="B70" s="1"/>
      <c r="C70" s="81"/>
      <c r="D70" s="1"/>
      <c r="E70" s="1"/>
      <c r="F70" s="1"/>
      <c r="G70" s="1"/>
      <c r="H70" s="1"/>
    </row>
    <row r="71" spans="1:8" ht="15.75" x14ac:dyDescent="0.25">
      <c r="A71" s="2"/>
      <c r="B71" s="1"/>
      <c r="C71" s="81"/>
      <c r="D71" s="1"/>
      <c r="E71" s="1"/>
      <c r="F71" s="1"/>
      <c r="G71" s="1"/>
      <c r="H71" s="1"/>
    </row>
    <row r="72" spans="1:8" ht="15.75" x14ac:dyDescent="0.25">
      <c r="A72" s="2"/>
      <c r="B72" s="1"/>
      <c r="C72" s="81"/>
      <c r="D72" s="1"/>
      <c r="E72" s="1"/>
      <c r="F72" s="1"/>
      <c r="G72" s="1"/>
      <c r="H72" s="1"/>
    </row>
    <row r="73" spans="1:8" ht="15.75" x14ac:dyDescent="0.25">
      <c r="A73" s="2"/>
      <c r="B73" s="1"/>
      <c r="C73" s="81"/>
      <c r="D73" s="1"/>
      <c r="E73" s="1"/>
      <c r="F73" s="1"/>
      <c r="G73" s="1"/>
      <c r="H73" s="1"/>
    </row>
    <row r="74" spans="1:8" ht="15.75" x14ac:dyDescent="0.25">
      <c r="A74" s="2"/>
      <c r="B74" s="1"/>
      <c r="C74" s="81"/>
      <c r="D74" s="1"/>
      <c r="E74" s="1"/>
      <c r="F74" s="1"/>
      <c r="G74" s="1"/>
      <c r="H74" s="1"/>
    </row>
    <row r="75" spans="1:8" ht="15.75" x14ac:dyDescent="0.25">
      <c r="A75" s="2"/>
      <c r="B75" s="1"/>
      <c r="C75" s="81"/>
      <c r="D75" s="1"/>
      <c r="E75" s="1"/>
      <c r="F75" s="1"/>
      <c r="G75" s="1"/>
      <c r="H75" s="1"/>
    </row>
    <row r="76" spans="1:8" ht="15.75" x14ac:dyDescent="0.25">
      <c r="A76" s="2"/>
      <c r="B76" s="1"/>
      <c r="C76" s="81"/>
      <c r="D76" s="1"/>
      <c r="E76" s="1"/>
      <c r="F76" s="1"/>
      <c r="G76" s="1"/>
      <c r="H76" s="1"/>
    </row>
    <row r="77" spans="1:8" ht="15.75" x14ac:dyDescent="0.25">
      <c r="A77" s="2"/>
      <c r="B77" s="1"/>
      <c r="C77" s="81"/>
      <c r="D77" s="1"/>
      <c r="E77" s="1"/>
      <c r="F77" s="1"/>
      <c r="G77" s="1"/>
      <c r="H77" s="1"/>
    </row>
    <row r="78" spans="1:8" ht="15.75" x14ac:dyDescent="0.25">
      <c r="A78" s="2"/>
      <c r="B78" s="1"/>
      <c r="C78" s="81"/>
      <c r="D78" s="1"/>
      <c r="E78" s="1"/>
      <c r="F78" s="1"/>
      <c r="G78" s="1"/>
      <c r="H78" s="1"/>
    </row>
    <row r="79" spans="1:8" ht="15.75" x14ac:dyDescent="0.25">
      <c r="A79" s="2"/>
      <c r="B79" s="1"/>
      <c r="C79" s="81"/>
      <c r="D79" s="1"/>
      <c r="E79" s="1"/>
      <c r="F79" s="1"/>
      <c r="G79" s="1"/>
      <c r="H79" s="1"/>
    </row>
    <row r="84" spans="3:8" x14ac:dyDescent="0.25">
      <c r="C84">
        <v>19396622</v>
      </c>
      <c r="D84">
        <v>9454886.5700000003</v>
      </c>
      <c r="E84">
        <v>28851508.57</v>
      </c>
      <c r="F84">
        <v>26470486.57</v>
      </c>
      <c r="G84">
        <v>17117404.48</v>
      </c>
      <c r="H84">
        <v>2381022.0000000005</v>
      </c>
    </row>
  </sheetData>
  <mergeCells count="7">
    <mergeCell ref="A1:H1"/>
    <mergeCell ref="A2:H2"/>
    <mergeCell ref="A3:H3"/>
    <mergeCell ref="A4:H4"/>
    <mergeCell ref="A5:B7"/>
    <mergeCell ref="C5:G5"/>
    <mergeCell ref="H5:H6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sqref="A1:G1"/>
    </sheetView>
  </sheetViews>
  <sheetFormatPr baseColWidth="10" defaultRowHeight="15" x14ac:dyDescent="0.25"/>
  <cols>
    <col min="1" max="1" width="42" customWidth="1"/>
    <col min="2" max="7" width="18.85546875" customWidth="1"/>
  </cols>
  <sheetData>
    <row r="1" spans="1:7" ht="15.75" x14ac:dyDescent="0.25">
      <c r="A1" s="177" t="s">
        <v>152</v>
      </c>
      <c r="B1" s="178"/>
      <c r="C1" s="178"/>
      <c r="D1" s="178"/>
      <c r="E1" s="178"/>
      <c r="F1" s="178"/>
      <c r="G1" s="306"/>
    </row>
    <row r="2" spans="1:7" ht="15.75" x14ac:dyDescent="0.25">
      <c r="A2" s="307" t="s">
        <v>0</v>
      </c>
      <c r="B2" s="308"/>
      <c r="C2" s="308"/>
      <c r="D2" s="308"/>
      <c r="E2" s="308"/>
      <c r="F2" s="308"/>
      <c r="G2" s="309"/>
    </row>
    <row r="3" spans="1:7" ht="15.75" x14ac:dyDescent="0.25">
      <c r="A3" s="307" t="s">
        <v>89</v>
      </c>
      <c r="B3" s="308"/>
      <c r="C3" s="308"/>
      <c r="D3" s="308"/>
      <c r="E3" s="308"/>
      <c r="F3" s="308"/>
      <c r="G3" s="309"/>
    </row>
    <row r="4" spans="1:7" ht="16.5" thickBot="1" x14ac:dyDescent="0.3">
      <c r="A4" s="183" t="str">
        <f>+'Por objeto del Gasto'!A4:H4</f>
        <v>Del 1° de Enero al 31 de Marzo 2022</v>
      </c>
      <c r="B4" s="184"/>
      <c r="C4" s="184"/>
      <c r="D4" s="184"/>
      <c r="E4" s="184"/>
      <c r="F4" s="184"/>
      <c r="G4" s="310"/>
    </row>
    <row r="5" spans="1:7" ht="15.75" thickBot="1" x14ac:dyDescent="0.3">
      <c r="A5" s="311"/>
      <c r="B5" s="311"/>
      <c r="C5" s="311"/>
      <c r="D5" s="311"/>
      <c r="E5" s="311"/>
      <c r="F5" s="311"/>
      <c r="G5" s="311"/>
    </row>
    <row r="6" spans="1:7" ht="16.5" thickBot="1" x14ac:dyDescent="0.3">
      <c r="A6" s="198" t="s">
        <v>2</v>
      </c>
      <c r="B6" s="305" t="s">
        <v>3</v>
      </c>
      <c r="C6" s="302"/>
      <c r="D6" s="302"/>
      <c r="E6" s="302"/>
      <c r="F6" s="303"/>
      <c r="G6" s="198" t="s">
        <v>4</v>
      </c>
    </row>
    <row r="7" spans="1:7" ht="32.25" thickBot="1" x14ac:dyDescent="0.3">
      <c r="A7" s="304"/>
      <c r="B7" s="161" t="s">
        <v>5</v>
      </c>
      <c r="C7" s="170" t="s">
        <v>6</v>
      </c>
      <c r="D7" s="170" t="s">
        <v>7</v>
      </c>
      <c r="E7" s="170" t="s">
        <v>8</v>
      </c>
      <c r="F7" s="170" t="s">
        <v>9</v>
      </c>
      <c r="G7" s="199"/>
    </row>
    <row r="8" spans="1:7" ht="16.5" thickBot="1" x14ac:dyDescent="0.3">
      <c r="A8" s="199"/>
      <c r="B8" s="161">
        <v>1</v>
      </c>
      <c r="C8" s="161">
        <v>2</v>
      </c>
      <c r="D8" s="161" t="s">
        <v>10</v>
      </c>
      <c r="E8" s="161">
        <v>4</v>
      </c>
      <c r="F8" s="161">
        <v>5</v>
      </c>
      <c r="G8" s="161" t="s">
        <v>11</v>
      </c>
    </row>
    <row r="9" spans="1:7" x14ac:dyDescent="0.25">
      <c r="A9" s="11"/>
      <c r="B9" s="32"/>
      <c r="C9" s="32"/>
      <c r="D9" s="32"/>
      <c r="E9" s="32"/>
      <c r="F9" s="32"/>
      <c r="G9" s="32"/>
    </row>
    <row r="10" spans="1:7" ht="21" customHeight="1" x14ac:dyDescent="0.25">
      <c r="A10" s="12" t="s">
        <v>150</v>
      </c>
      <c r="B10" s="32">
        <f>+'Por objeto del Gasto'!C83</f>
        <v>6439998260</v>
      </c>
      <c r="C10" s="32">
        <f>+'Por objeto del Gasto'!D83</f>
        <v>0</v>
      </c>
      <c r="D10" s="32">
        <f>+B10+C10</f>
        <v>6439998260</v>
      </c>
      <c r="E10" s="32">
        <v>174981571.98000002</v>
      </c>
      <c r="F10" s="32">
        <v>174981571.98000002</v>
      </c>
      <c r="G10" s="32">
        <f>+D10-E10</f>
        <v>6265016688.0200005</v>
      </c>
    </row>
    <row r="11" spans="1:7" ht="21" customHeight="1" x14ac:dyDescent="0.25">
      <c r="A11" s="12"/>
      <c r="B11" s="32"/>
      <c r="C11" s="32"/>
      <c r="D11" s="32"/>
      <c r="E11" s="32"/>
      <c r="F11" s="32"/>
      <c r="G11" s="32"/>
    </row>
    <row r="12" spans="1:7" ht="21" customHeight="1" x14ac:dyDescent="0.25">
      <c r="A12" s="12"/>
      <c r="B12" s="32"/>
      <c r="C12" s="32"/>
      <c r="D12" s="32"/>
      <c r="E12" s="32"/>
      <c r="F12" s="32"/>
      <c r="G12" s="32"/>
    </row>
    <row r="13" spans="1:7" ht="21" customHeight="1" x14ac:dyDescent="0.25">
      <c r="A13" s="12"/>
      <c r="B13" s="32"/>
      <c r="C13" s="32"/>
      <c r="D13" s="32"/>
      <c r="E13" s="32"/>
      <c r="F13" s="32"/>
      <c r="G13" s="32"/>
    </row>
    <row r="14" spans="1:7" ht="21" customHeight="1" x14ac:dyDescent="0.25">
      <c r="A14" s="12"/>
      <c r="B14" s="32"/>
      <c r="C14" s="32"/>
      <c r="D14" s="32"/>
      <c r="E14" s="32"/>
      <c r="F14" s="32"/>
      <c r="G14" s="32"/>
    </row>
    <row r="15" spans="1:7" ht="21" customHeight="1" x14ac:dyDescent="0.25">
      <c r="A15" s="12"/>
      <c r="B15" s="32"/>
      <c r="C15" s="32"/>
      <c r="D15" s="32"/>
      <c r="E15" s="32"/>
      <c r="F15" s="32"/>
      <c r="G15" s="32"/>
    </row>
    <row r="16" spans="1:7" ht="21" customHeight="1" x14ac:dyDescent="0.25">
      <c r="A16" s="12"/>
      <c r="B16" s="32"/>
      <c r="C16" s="32"/>
      <c r="D16" s="32"/>
      <c r="E16" s="32"/>
      <c r="F16" s="32"/>
      <c r="G16" s="32"/>
    </row>
    <row r="17" spans="1:7" ht="21" customHeight="1" x14ac:dyDescent="0.25">
      <c r="A17" s="12"/>
      <c r="B17" s="32"/>
      <c r="C17" s="32"/>
      <c r="D17" s="32"/>
      <c r="E17" s="32"/>
      <c r="F17" s="32"/>
      <c r="G17" s="32"/>
    </row>
    <row r="18" spans="1:7" ht="15.75" thickBot="1" x14ac:dyDescent="0.3">
      <c r="A18" s="13"/>
      <c r="B18" s="33"/>
      <c r="C18" s="33"/>
      <c r="D18" s="33"/>
      <c r="E18" s="33"/>
      <c r="F18" s="33"/>
      <c r="G18" s="33"/>
    </row>
    <row r="19" spans="1:7" ht="16.5" thickBot="1" x14ac:dyDescent="0.3">
      <c r="A19" s="14" t="s">
        <v>90</v>
      </c>
      <c r="B19" s="34">
        <f t="shared" ref="B19:G19" si="0">SUM(B10:B18)</f>
        <v>6439998260</v>
      </c>
      <c r="C19" s="34">
        <f t="shared" si="0"/>
        <v>0</v>
      </c>
      <c r="D19" s="34">
        <f t="shared" si="0"/>
        <v>6439998260</v>
      </c>
      <c r="E19" s="34">
        <f t="shared" si="0"/>
        <v>174981571.98000002</v>
      </c>
      <c r="F19" s="34">
        <f t="shared" si="0"/>
        <v>174981571.98000002</v>
      </c>
      <c r="G19" s="34">
        <f t="shared" si="0"/>
        <v>6265016688.0200005</v>
      </c>
    </row>
    <row r="20" spans="1:7" ht="15.75" x14ac:dyDescent="0.25">
      <c r="A20" s="79" t="s">
        <v>151</v>
      </c>
      <c r="B20" s="1"/>
      <c r="C20" s="1"/>
      <c r="D20" s="1"/>
      <c r="E20" s="1"/>
      <c r="F20" s="1"/>
      <c r="G20" s="1"/>
    </row>
  </sheetData>
  <mergeCells count="8">
    <mergeCell ref="A6:A8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5" zoomScaleNormal="85" workbookViewId="0">
      <selection sqref="A1:G1"/>
    </sheetView>
  </sheetViews>
  <sheetFormatPr baseColWidth="10" defaultRowHeight="15" x14ac:dyDescent="0.25"/>
  <cols>
    <col min="1" max="1" width="43.28515625" customWidth="1"/>
    <col min="2" max="7" width="18.85546875" customWidth="1"/>
    <col min="8" max="8" width="18.5703125" customWidth="1"/>
  </cols>
  <sheetData>
    <row r="1" spans="1:8" ht="15.75" x14ac:dyDescent="0.25">
      <c r="A1" s="312" t="s">
        <v>153</v>
      </c>
      <c r="B1" s="313"/>
      <c r="C1" s="313"/>
      <c r="D1" s="313"/>
      <c r="E1" s="313"/>
      <c r="F1" s="313"/>
      <c r="G1" s="314"/>
      <c r="H1" s="1"/>
    </row>
    <row r="2" spans="1:8" ht="15.75" x14ac:dyDescent="0.25">
      <c r="A2" s="307" t="s">
        <v>0</v>
      </c>
      <c r="B2" s="308"/>
      <c r="C2" s="308"/>
      <c r="D2" s="308"/>
      <c r="E2" s="308"/>
      <c r="F2" s="308"/>
      <c r="G2" s="309"/>
      <c r="H2" s="1"/>
    </row>
    <row r="3" spans="1:8" ht="15.75" x14ac:dyDescent="0.25">
      <c r="A3" s="307" t="s">
        <v>89</v>
      </c>
      <c r="B3" s="308"/>
      <c r="C3" s="308"/>
      <c r="D3" s="308"/>
      <c r="E3" s="308"/>
      <c r="F3" s="308"/>
      <c r="G3" s="309"/>
      <c r="H3" s="1"/>
    </row>
    <row r="4" spans="1:8" ht="16.5" thickBot="1" x14ac:dyDescent="0.3">
      <c r="A4" s="315" t="str">
        <f>+'Por objeto del Gasto'!A4:H4</f>
        <v>Del 1° de Enero al 31 de Marzo 2022</v>
      </c>
      <c r="B4" s="316"/>
      <c r="C4" s="316"/>
      <c r="D4" s="316"/>
      <c r="E4" s="316"/>
      <c r="F4" s="316"/>
      <c r="G4" s="317"/>
      <c r="H4" s="1"/>
    </row>
    <row r="5" spans="1:8" ht="16.5" thickBot="1" x14ac:dyDescent="0.3">
      <c r="A5" s="311"/>
      <c r="B5" s="311"/>
      <c r="C5" s="311"/>
      <c r="D5" s="311"/>
      <c r="E5" s="311"/>
      <c r="F5" s="311"/>
      <c r="G5" s="311"/>
      <c r="H5" s="1"/>
    </row>
    <row r="6" spans="1:8" ht="16.5" thickBot="1" x14ac:dyDescent="0.3">
      <c r="A6" s="198" t="s">
        <v>2</v>
      </c>
      <c r="B6" s="305" t="s">
        <v>3</v>
      </c>
      <c r="C6" s="302"/>
      <c r="D6" s="302"/>
      <c r="E6" s="302"/>
      <c r="F6" s="303"/>
      <c r="G6" s="198" t="s">
        <v>4</v>
      </c>
      <c r="H6" s="1"/>
    </row>
    <row r="7" spans="1:8" ht="32.25" thickBot="1" x14ac:dyDescent="0.3">
      <c r="A7" s="304"/>
      <c r="B7" s="161" t="s">
        <v>5</v>
      </c>
      <c r="C7" s="170" t="s">
        <v>6</v>
      </c>
      <c r="D7" s="170" t="s">
        <v>7</v>
      </c>
      <c r="E7" s="170" t="s">
        <v>8</v>
      </c>
      <c r="F7" s="170" t="s">
        <v>9</v>
      </c>
      <c r="G7" s="199"/>
      <c r="H7" s="1"/>
    </row>
    <row r="8" spans="1:8" ht="16.5" thickBot="1" x14ac:dyDescent="0.3">
      <c r="A8" s="199"/>
      <c r="B8" s="161">
        <v>1</v>
      </c>
      <c r="C8" s="161">
        <v>2</v>
      </c>
      <c r="D8" s="161" t="s">
        <v>10</v>
      </c>
      <c r="E8" s="161">
        <v>4</v>
      </c>
      <c r="F8" s="161">
        <v>5</v>
      </c>
      <c r="G8" s="161" t="s">
        <v>11</v>
      </c>
      <c r="H8" s="1"/>
    </row>
    <row r="9" spans="1:8" ht="15.75" x14ac:dyDescent="0.25">
      <c r="A9" s="11"/>
      <c r="B9" s="4"/>
      <c r="C9" s="4"/>
      <c r="D9" s="4"/>
      <c r="E9" s="4"/>
      <c r="F9" s="4"/>
      <c r="G9" s="4"/>
      <c r="H9" s="1"/>
    </row>
    <row r="10" spans="1:8" ht="15.75" x14ac:dyDescent="0.25">
      <c r="A10" s="12" t="s">
        <v>91</v>
      </c>
      <c r="B10" s="4"/>
      <c r="C10" s="4"/>
      <c r="D10" s="4"/>
      <c r="E10" s="4"/>
      <c r="F10" s="4"/>
      <c r="G10" s="4"/>
      <c r="H10" s="1"/>
    </row>
    <row r="11" spans="1:8" ht="15.75" x14ac:dyDescent="0.25">
      <c r="A11" s="12" t="s">
        <v>92</v>
      </c>
      <c r="B11" s="4"/>
      <c r="C11" s="4"/>
      <c r="D11" s="4"/>
      <c r="E11" s="4"/>
      <c r="F11" s="4"/>
      <c r="G11" s="4"/>
      <c r="H11" s="1"/>
    </row>
    <row r="12" spans="1:8" ht="15.75" x14ac:dyDescent="0.25">
      <c r="A12" s="12" t="s">
        <v>93</v>
      </c>
      <c r="B12" s="4"/>
      <c r="C12" s="4"/>
      <c r="D12" s="4"/>
      <c r="E12" s="4"/>
      <c r="F12" s="4"/>
      <c r="G12" s="4"/>
      <c r="H12" s="1"/>
    </row>
    <row r="13" spans="1:8" ht="15.75" x14ac:dyDescent="0.25">
      <c r="A13" s="12" t="s">
        <v>94</v>
      </c>
      <c r="B13" s="4"/>
      <c r="C13" s="4"/>
      <c r="D13" s="4"/>
      <c r="E13" s="4"/>
      <c r="F13" s="4"/>
      <c r="G13" s="4"/>
      <c r="H13" s="1"/>
    </row>
    <row r="14" spans="1:8" ht="16.5" thickBot="1" x14ac:dyDescent="0.3">
      <c r="A14" s="13"/>
      <c r="B14" s="8"/>
      <c r="C14" s="8"/>
      <c r="D14" s="8"/>
      <c r="E14" s="8"/>
      <c r="F14" s="8"/>
      <c r="G14" s="8"/>
      <c r="H14" s="1"/>
    </row>
    <row r="15" spans="1:8" ht="16.5" thickBot="1" x14ac:dyDescent="0.3">
      <c r="A15" s="14" t="s">
        <v>95</v>
      </c>
      <c r="B15" s="10"/>
      <c r="C15" s="10"/>
      <c r="D15" s="10"/>
      <c r="E15" s="10"/>
      <c r="F15" s="10"/>
      <c r="G15" s="10"/>
      <c r="H15" s="1"/>
    </row>
    <row r="16" spans="1:8" ht="15.75" x14ac:dyDescent="0.25">
      <c r="A16" s="79" t="s">
        <v>151</v>
      </c>
      <c r="B16" s="1"/>
      <c r="C16" s="1"/>
      <c r="D16" s="1"/>
      <c r="E16" s="1"/>
      <c r="F16" s="1"/>
      <c r="G16" s="1"/>
      <c r="H16" s="1"/>
    </row>
  </sheetData>
  <mergeCells count="8">
    <mergeCell ref="A6:A8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85" zoomScaleNormal="85" workbookViewId="0">
      <selection sqref="A1:H1"/>
    </sheetView>
  </sheetViews>
  <sheetFormatPr baseColWidth="10" defaultRowHeight="15" x14ac:dyDescent="0.25"/>
  <cols>
    <col min="1" max="1" width="9.140625" customWidth="1"/>
    <col min="2" max="2" width="54.140625" customWidth="1"/>
    <col min="3" max="7" width="18.85546875" customWidth="1"/>
    <col min="8" max="8" width="18.5703125" customWidth="1"/>
  </cols>
  <sheetData>
    <row r="1" spans="1:8" ht="15.75" x14ac:dyDescent="0.25">
      <c r="A1" s="186" t="s">
        <v>153</v>
      </c>
      <c r="B1" s="187"/>
      <c r="C1" s="187"/>
      <c r="D1" s="187"/>
      <c r="E1" s="187"/>
      <c r="F1" s="187"/>
      <c r="G1" s="187"/>
      <c r="H1" s="298"/>
    </row>
    <row r="2" spans="1:8" ht="15.75" x14ac:dyDescent="0.25">
      <c r="A2" s="189" t="s">
        <v>0</v>
      </c>
      <c r="B2" s="190"/>
      <c r="C2" s="190"/>
      <c r="D2" s="190"/>
      <c r="E2" s="190"/>
      <c r="F2" s="190"/>
      <c r="G2" s="190"/>
      <c r="H2" s="297"/>
    </row>
    <row r="3" spans="1:8" ht="15.75" x14ac:dyDescent="0.25">
      <c r="A3" s="189" t="s">
        <v>89</v>
      </c>
      <c r="B3" s="190"/>
      <c r="C3" s="190"/>
      <c r="D3" s="190"/>
      <c r="E3" s="190"/>
      <c r="F3" s="190"/>
      <c r="G3" s="190"/>
      <c r="H3" s="297"/>
    </row>
    <row r="4" spans="1:8" ht="16.5" thickBot="1" x14ac:dyDescent="0.3">
      <c r="A4" s="192" t="str">
        <f>+'Por objeto del Gasto'!A4:H4</f>
        <v>Del 1° de Enero al 31 de Marzo 2022</v>
      </c>
      <c r="B4" s="193"/>
      <c r="C4" s="193"/>
      <c r="D4" s="193"/>
      <c r="E4" s="193"/>
      <c r="F4" s="193"/>
      <c r="G4" s="193"/>
      <c r="H4" s="318"/>
    </row>
    <row r="5" spans="1:8" ht="16.5" thickBot="1" x14ac:dyDescent="0.3">
      <c r="A5" s="186" t="s">
        <v>2</v>
      </c>
      <c r="B5" s="188"/>
      <c r="C5" s="305" t="s">
        <v>3</v>
      </c>
      <c r="D5" s="302"/>
      <c r="E5" s="302"/>
      <c r="F5" s="302"/>
      <c r="G5" s="303"/>
      <c r="H5" s="198" t="s">
        <v>4</v>
      </c>
    </row>
    <row r="6" spans="1:8" ht="32.25" thickBot="1" x14ac:dyDescent="0.3">
      <c r="A6" s="189"/>
      <c r="B6" s="191"/>
      <c r="C6" s="161" t="s">
        <v>5</v>
      </c>
      <c r="D6" s="161" t="s">
        <v>6</v>
      </c>
      <c r="E6" s="161" t="s">
        <v>7</v>
      </c>
      <c r="F6" s="161" t="s">
        <v>8</v>
      </c>
      <c r="G6" s="161" t="s">
        <v>9</v>
      </c>
      <c r="H6" s="199"/>
    </row>
    <row r="7" spans="1:8" ht="16.5" thickBot="1" x14ac:dyDescent="0.3">
      <c r="A7" s="192"/>
      <c r="B7" s="194"/>
      <c r="C7" s="161">
        <v>1</v>
      </c>
      <c r="D7" s="161">
        <v>2</v>
      </c>
      <c r="E7" s="161" t="s">
        <v>10</v>
      </c>
      <c r="F7" s="161">
        <v>4</v>
      </c>
      <c r="G7" s="161">
        <v>5</v>
      </c>
      <c r="H7" s="161" t="s">
        <v>11</v>
      </c>
    </row>
    <row r="8" spans="1:8" ht="15.75" x14ac:dyDescent="0.25">
      <c r="A8" s="15"/>
      <c r="B8" s="16"/>
      <c r="C8" s="16"/>
      <c r="D8" s="16"/>
      <c r="E8" s="16"/>
      <c r="F8" s="16"/>
      <c r="G8" s="16"/>
      <c r="H8" s="16"/>
    </row>
    <row r="9" spans="1:8" ht="30.75" x14ac:dyDescent="0.25">
      <c r="A9" s="3"/>
      <c r="B9" s="16" t="s">
        <v>96</v>
      </c>
      <c r="C9" s="4"/>
      <c r="D9" s="4"/>
      <c r="E9" s="4"/>
      <c r="F9" s="4"/>
      <c r="G9" s="4"/>
      <c r="H9" s="4"/>
    </row>
    <row r="10" spans="1:8" x14ac:dyDescent="0.25">
      <c r="A10" s="3"/>
      <c r="B10" s="4"/>
      <c r="C10" s="4"/>
      <c r="D10" s="4"/>
      <c r="E10" s="4"/>
      <c r="F10" s="4"/>
      <c r="G10" s="4"/>
      <c r="H10" s="4"/>
    </row>
    <row r="11" spans="1:8" ht="15.75" x14ac:dyDescent="0.25">
      <c r="A11" s="3"/>
      <c r="B11" s="16" t="s">
        <v>97</v>
      </c>
      <c r="C11" s="4"/>
      <c r="D11" s="4"/>
      <c r="E11" s="4"/>
      <c r="F11" s="4"/>
      <c r="G11" s="4"/>
      <c r="H11" s="4"/>
    </row>
    <row r="12" spans="1:8" x14ac:dyDescent="0.25">
      <c r="A12" s="3"/>
      <c r="B12" s="4"/>
      <c r="C12" s="4"/>
      <c r="D12" s="4"/>
      <c r="E12" s="4"/>
      <c r="F12" s="4"/>
      <c r="G12" s="4"/>
      <c r="H12" s="4"/>
    </row>
    <row r="13" spans="1:8" ht="30.75" x14ac:dyDescent="0.25">
      <c r="A13" s="3"/>
      <c r="B13" s="16" t="s">
        <v>98</v>
      </c>
      <c r="C13" s="4"/>
      <c r="D13" s="4"/>
      <c r="E13" s="4"/>
      <c r="F13" s="4"/>
      <c r="G13" s="4"/>
      <c r="H13" s="4"/>
    </row>
    <row r="14" spans="1:8" ht="15.75" x14ac:dyDescent="0.25">
      <c r="A14" s="3"/>
      <c r="B14" s="16"/>
      <c r="C14" s="4"/>
      <c r="D14" s="4"/>
      <c r="E14" s="4"/>
      <c r="F14" s="4"/>
      <c r="G14" s="4"/>
      <c r="H14" s="4"/>
    </row>
    <row r="15" spans="1:8" ht="30.75" x14ac:dyDescent="0.25">
      <c r="A15" s="3"/>
      <c r="B15" s="16" t="s">
        <v>99</v>
      </c>
      <c r="C15" s="4"/>
      <c r="D15" s="4"/>
      <c r="E15" s="4"/>
      <c r="F15" s="4"/>
      <c r="G15" s="4"/>
      <c r="H15" s="4"/>
    </row>
    <row r="16" spans="1:8" ht="15.75" x14ac:dyDescent="0.25">
      <c r="A16" s="3"/>
      <c r="B16" s="16"/>
      <c r="C16" s="4"/>
      <c r="D16" s="4"/>
      <c r="E16" s="4"/>
      <c r="F16" s="4"/>
      <c r="G16" s="4"/>
      <c r="H16" s="4"/>
    </row>
    <row r="17" spans="1:8" ht="45.75" x14ac:dyDescent="0.25">
      <c r="A17" s="6"/>
      <c r="B17" s="16" t="s">
        <v>100</v>
      </c>
      <c r="C17" s="5"/>
      <c r="D17" s="5"/>
      <c r="E17" s="5"/>
      <c r="F17" s="5"/>
      <c r="G17" s="5"/>
      <c r="H17" s="5"/>
    </row>
    <row r="18" spans="1:8" ht="15.75" x14ac:dyDescent="0.25">
      <c r="A18" s="3"/>
      <c r="B18" s="16"/>
      <c r="C18" s="4"/>
      <c r="D18" s="4"/>
      <c r="E18" s="4"/>
      <c r="F18" s="4"/>
      <c r="G18" s="4"/>
      <c r="H18" s="4"/>
    </row>
    <row r="19" spans="1:8" ht="45.75" x14ac:dyDescent="0.25">
      <c r="A19" s="6"/>
      <c r="B19" s="16" t="s">
        <v>101</v>
      </c>
      <c r="C19" s="5"/>
      <c r="D19" s="5"/>
      <c r="E19" s="5"/>
      <c r="F19" s="5"/>
      <c r="G19" s="5"/>
      <c r="H19" s="5"/>
    </row>
    <row r="20" spans="1:8" ht="15.75" x14ac:dyDescent="0.25">
      <c r="A20" s="3"/>
      <c r="B20" s="16"/>
      <c r="C20" s="4"/>
      <c r="D20" s="4"/>
      <c r="E20" s="4"/>
      <c r="F20" s="4"/>
      <c r="G20" s="4"/>
      <c r="H20" s="4"/>
    </row>
    <row r="21" spans="1:8" ht="30.75" x14ac:dyDescent="0.25">
      <c r="A21" s="6"/>
      <c r="B21" s="16" t="s">
        <v>102</v>
      </c>
      <c r="C21" s="5"/>
      <c r="D21" s="5"/>
      <c r="E21" s="5"/>
      <c r="F21" s="5"/>
      <c r="G21" s="5"/>
      <c r="H21" s="5"/>
    </row>
    <row r="22" spans="1:8" ht="15.75" thickBot="1" x14ac:dyDescent="0.3">
      <c r="A22" s="7"/>
      <c r="B22" s="8"/>
      <c r="C22" s="8"/>
      <c r="D22" s="8"/>
      <c r="E22" s="8"/>
      <c r="F22" s="8"/>
      <c r="G22" s="8"/>
      <c r="H22" s="8"/>
    </row>
    <row r="23" spans="1:8" ht="16.5" thickBot="1" x14ac:dyDescent="0.3">
      <c r="A23" s="9"/>
      <c r="B23" s="10" t="s">
        <v>84</v>
      </c>
      <c r="C23" s="10"/>
      <c r="D23" s="10"/>
      <c r="E23" s="10"/>
      <c r="F23" s="10"/>
      <c r="G23" s="10"/>
      <c r="H23" s="10"/>
    </row>
    <row r="24" spans="1:8" ht="15.75" x14ac:dyDescent="0.25">
      <c r="A24" s="79" t="s">
        <v>151</v>
      </c>
      <c r="B24" s="1"/>
      <c r="C24" s="1"/>
      <c r="D24" s="1"/>
      <c r="E24" s="1"/>
      <c r="F24" s="1"/>
      <c r="G24" s="1"/>
      <c r="H24" s="1"/>
    </row>
  </sheetData>
  <mergeCells count="7">
    <mergeCell ref="A1:H1"/>
    <mergeCell ref="A2:H2"/>
    <mergeCell ref="A3:H3"/>
    <mergeCell ref="A4:H4"/>
    <mergeCell ref="A5:B7"/>
    <mergeCell ref="C5:G5"/>
    <mergeCell ref="H5:H6"/>
  </mergeCells>
  <printOptions horizontalCentered="1"/>
  <pageMargins left="0.39370078740157483" right="0.39370078740157483" top="0.39370078740157483" bottom="0.35433070866141736" header="0.19685039370078741" footer="0.31496062992125984"/>
  <pageSetup scale="70" orientation="landscape" r:id="rId1"/>
  <headerFooter>
    <oddFooter>&amp;R&amp;9Hoja 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14</vt:i4>
      </vt:variant>
    </vt:vector>
  </HeadingPairs>
  <TitlesOfParts>
    <vt:vector size="26" baseType="lpstr">
      <vt:lpstr>Estado Analítico de Ingresos</vt:lpstr>
      <vt:lpstr>Estado Analitico Pres_Ingre_Egr</vt:lpstr>
      <vt:lpstr>Estado de Actividades</vt:lpstr>
      <vt:lpstr>Por objeto del Gasto</vt:lpstr>
      <vt:lpstr>Gasto por Categoria Programatic</vt:lpstr>
      <vt:lpstr>Clasificacion economica</vt:lpstr>
      <vt:lpstr>Clasificacion Administrativa</vt:lpstr>
      <vt:lpstr>Clasificacion Administrativa (1</vt:lpstr>
      <vt:lpstr>Clasificacion Administrativa (2</vt:lpstr>
      <vt:lpstr>Clasificacion Funcional</vt:lpstr>
      <vt:lpstr>Nombre del Ente Publico</vt:lpstr>
      <vt:lpstr>intereses de la deuda</vt:lpstr>
      <vt:lpstr>'Clasificacion Administrativa'!Área_de_impresión</vt:lpstr>
      <vt:lpstr>'Clasificacion Administrativa (1'!Área_de_impresión</vt:lpstr>
      <vt:lpstr>'Clasificacion Administrativa (2'!Área_de_impresión</vt:lpstr>
      <vt:lpstr>'Clasificacion economica'!Área_de_impresión</vt:lpstr>
      <vt:lpstr>'Clasificacion Funcional'!Área_de_impresión</vt:lpstr>
      <vt:lpstr>'Estado Analítico de Ingresos'!Área_de_impresión</vt:lpstr>
      <vt:lpstr>'Estado Analitico Pres_Ingre_Egr'!Área_de_impresión</vt:lpstr>
      <vt:lpstr>'Estado de Actividades'!Área_de_impresión</vt:lpstr>
      <vt:lpstr>'Gasto por Categoria Programatic'!Área_de_impresión</vt:lpstr>
      <vt:lpstr>'intereses de la deuda'!Área_de_impresión</vt:lpstr>
      <vt:lpstr>'Nombre del Ente Publico'!Área_de_impresión</vt:lpstr>
      <vt:lpstr>'Por objeto del Gasto'!Área_de_impresión</vt:lpstr>
      <vt:lpstr>'Estado de Actividades'!Títulos_a_imprimir</vt:lpstr>
      <vt:lpstr>'Por objeto del Gasto'!Títulos_a_imprimir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LIC-FONCERRADA</dc:creator>
  <cp:lastModifiedBy>ISRAEL MANUEL PALACIOS MENDOZA</cp:lastModifiedBy>
  <cp:lastPrinted>2020-08-14T03:26:38Z</cp:lastPrinted>
  <dcterms:created xsi:type="dcterms:W3CDTF">2015-01-12T20:13:04Z</dcterms:created>
  <dcterms:modified xsi:type="dcterms:W3CDTF">2022-04-25T19:55:12Z</dcterms:modified>
</cp:coreProperties>
</file>